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showInkAnnotation="0" autoCompressPictures="0"/>
  <mc:AlternateContent xmlns:mc="http://schemas.openxmlformats.org/markup-compatibility/2006">
    <mc:Choice Requires="x15">
      <x15ac:absPath xmlns:x15ac="http://schemas.microsoft.com/office/spreadsheetml/2010/11/ac" url="https://berrydunn.sharepoint.com/sites/KL-PR-PuertoRicoDepartmentofHealthMMISPhaseIIIRFPDevelopment/Project Documents/System Selection/RFP Narrative/Attachments/"/>
    </mc:Choice>
  </mc:AlternateContent>
  <xr:revisionPtr revIDLastSave="0" documentId="8_{86E794BE-6E5D-413A-B7A9-E79631E26A1E}" xr6:coauthVersionLast="47" xr6:coauthVersionMax="47" xr10:uidLastSave="{00000000-0000-0000-0000-000000000000}"/>
  <bookViews>
    <workbookView xWindow="-100" yWindow="-100" windowWidth="19390" windowHeight="10060" tabRatio="861" xr2:uid="{00000000-000D-0000-FFFF-FFFF00000000}"/>
  </bookViews>
  <sheets>
    <sheet name="TOC" sheetId="6" r:id="rId1"/>
    <sheet name="1. Instructions" sheetId="2" r:id="rId2"/>
    <sheet name="2. Cost Summary" sheetId="16" r:id="rId3"/>
    <sheet name="3. Labor Rates" sheetId="17" r:id="rId4"/>
    <sheet name="4. Project Deliverables" sheetId="18" r:id="rId5"/>
    <sheet name="5. Maint &amp; Ops Support" sheetId="19" r:id="rId6"/>
    <sheet name="6. Hosting &amp; Disaster Recovery" sheetId="20" r:id="rId7"/>
    <sheet name="7. Packaged Software" sheetId="21" r:id="rId8"/>
    <sheet name="8.Hardware (If Applicable)" sheetId="25" r:id="rId9"/>
    <sheet name="9. Assumptions" sheetId="23" r:id="rId10"/>
  </sheets>
  <definedNames>
    <definedName name="_xlnm.Print_Titles" localSheetId="1">'1. Instructions'!$2:$5</definedName>
    <definedName name="varModuleName">TOC!$B$2</definedName>
    <definedName name="varOfferorName">TOC!$C$4</definedName>
    <definedName name="varTotalHardwareCost">#REF!</definedName>
    <definedName name="varTotalImplementationCost">'4. Project Deliverables'!$D$72</definedName>
    <definedName name="varTotalPackagedSWcosts" localSheetId="8">'8.Hardware (If Applicable)'!$I$20</definedName>
    <definedName name="varTotalPackagedSWcosts">'7. Packaged Software'!$I$24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23" l="1"/>
  <c r="C5" i="25"/>
  <c r="C5" i="21"/>
  <c r="E5" i="20"/>
  <c r="C5" i="19"/>
  <c r="C4" i="18"/>
  <c r="C4" i="2"/>
  <c r="C5" i="17"/>
  <c r="C5" i="16"/>
  <c r="I16" i="25" l="1"/>
  <c r="J23" i="21"/>
  <c r="I23" i="21"/>
  <c r="J22" i="21"/>
  <c r="I22" i="21"/>
  <c r="J21" i="21"/>
  <c r="I21" i="21"/>
  <c r="J20" i="21"/>
  <c r="I20" i="21"/>
  <c r="J19" i="21"/>
  <c r="I19" i="21"/>
  <c r="J18" i="21"/>
  <c r="I18" i="21"/>
  <c r="J17" i="21"/>
  <c r="I17" i="21"/>
  <c r="J16" i="21"/>
  <c r="I16" i="21"/>
  <c r="J15" i="21"/>
  <c r="I15" i="21"/>
  <c r="J14" i="21"/>
  <c r="I14" i="21"/>
  <c r="J19" i="25"/>
  <c r="I19" i="25"/>
  <c r="J18" i="25"/>
  <c r="I18" i="25"/>
  <c r="J17" i="25"/>
  <c r="I17" i="25"/>
  <c r="J16" i="25"/>
  <c r="J15" i="25"/>
  <c r="I15" i="25"/>
  <c r="J14" i="25"/>
  <c r="I14" i="25"/>
  <c r="J13" i="25"/>
  <c r="I13" i="25"/>
  <c r="J12" i="25"/>
  <c r="I12" i="25"/>
  <c r="J11" i="25"/>
  <c r="I11" i="25"/>
  <c r="I10" i="25"/>
  <c r="J10" i="25"/>
  <c r="D56" i="18"/>
  <c r="D31" i="18"/>
  <c r="D9" i="18"/>
  <c r="K9" i="18"/>
  <c r="T20" i="25"/>
  <c r="Q20" i="25"/>
  <c r="K17" i="16" s="1"/>
  <c r="P20" i="25"/>
  <c r="J17" i="16" s="1"/>
  <c r="O20" i="25"/>
  <c r="I17" i="16" s="1"/>
  <c r="N20" i="25"/>
  <c r="H17" i="16" s="1"/>
  <c r="M20" i="25"/>
  <c r="G17" i="16" s="1"/>
  <c r="L20" i="25"/>
  <c r="F17" i="16" s="1"/>
  <c r="K20" i="25"/>
  <c r="E17" i="16" s="1"/>
  <c r="R19" i="25"/>
  <c r="R18" i="25"/>
  <c r="R17" i="25"/>
  <c r="R16" i="25"/>
  <c r="R15" i="25"/>
  <c r="R14" i="25"/>
  <c r="R13" i="25"/>
  <c r="R11" i="25"/>
  <c r="R10" i="25"/>
  <c r="B3" i="25"/>
  <c r="D14" i="20"/>
  <c r="D15" i="16" s="1"/>
  <c r="C14" i="20"/>
  <c r="C15" i="16" s="1"/>
  <c r="P11" i="19"/>
  <c r="P12" i="19"/>
  <c r="P13" i="19"/>
  <c r="P14" i="19"/>
  <c r="P15" i="19"/>
  <c r="P16" i="19"/>
  <c r="P17" i="19"/>
  <c r="P18" i="19"/>
  <c r="P19" i="19"/>
  <c r="P20" i="19"/>
  <c r="P21" i="19"/>
  <c r="P22" i="19"/>
  <c r="P23" i="19"/>
  <c r="P24" i="19"/>
  <c r="P25" i="19"/>
  <c r="P26" i="19"/>
  <c r="O27" i="19"/>
  <c r="N11" i="19"/>
  <c r="N12" i="19"/>
  <c r="N13" i="19"/>
  <c r="N14" i="19"/>
  <c r="N15" i="19"/>
  <c r="N16" i="19"/>
  <c r="N17" i="19"/>
  <c r="N18" i="19"/>
  <c r="N19" i="19"/>
  <c r="N20" i="19"/>
  <c r="N21" i="19"/>
  <c r="N22" i="19"/>
  <c r="N23" i="19"/>
  <c r="N24" i="19"/>
  <c r="N25" i="19"/>
  <c r="N26" i="19"/>
  <c r="N27" i="19"/>
  <c r="J14" i="16" s="1"/>
  <c r="M27" i="19"/>
  <c r="L11" i="19"/>
  <c r="L12" i="19"/>
  <c r="L13" i="19"/>
  <c r="L14" i="19"/>
  <c r="L15" i="19"/>
  <c r="L16" i="19"/>
  <c r="L17" i="19"/>
  <c r="L18" i="19"/>
  <c r="L19" i="19"/>
  <c r="L20" i="19"/>
  <c r="L21" i="19"/>
  <c r="L22" i="19"/>
  <c r="L23" i="19"/>
  <c r="L24" i="19"/>
  <c r="L25" i="19"/>
  <c r="L26" i="19"/>
  <c r="K27" i="19"/>
  <c r="J11" i="19"/>
  <c r="J12" i="19"/>
  <c r="J13" i="19"/>
  <c r="J14" i="19"/>
  <c r="J15" i="19"/>
  <c r="J16" i="19"/>
  <c r="J17" i="19"/>
  <c r="J18" i="19"/>
  <c r="J19" i="19"/>
  <c r="J20" i="19"/>
  <c r="J21" i="19"/>
  <c r="J22" i="19"/>
  <c r="J23" i="19"/>
  <c r="J24" i="19"/>
  <c r="J25" i="19"/>
  <c r="J26" i="19"/>
  <c r="J27" i="19"/>
  <c r="H14" i="16" s="1"/>
  <c r="I27" i="19"/>
  <c r="C27" i="19"/>
  <c r="G27" i="19"/>
  <c r="E27" i="19"/>
  <c r="H11" i="19"/>
  <c r="H12" i="19"/>
  <c r="H13" i="19"/>
  <c r="H14" i="19"/>
  <c r="H15" i="19"/>
  <c r="H16" i="19"/>
  <c r="H17" i="19"/>
  <c r="H18" i="19"/>
  <c r="H19" i="19"/>
  <c r="H20" i="19"/>
  <c r="H21" i="19"/>
  <c r="H22" i="19"/>
  <c r="H23" i="19"/>
  <c r="H24" i="19"/>
  <c r="H25" i="19"/>
  <c r="H26" i="19"/>
  <c r="F11" i="19"/>
  <c r="F12" i="19"/>
  <c r="F13" i="19"/>
  <c r="F14" i="19"/>
  <c r="F15" i="19"/>
  <c r="F16" i="19"/>
  <c r="F17" i="19"/>
  <c r="F18" i="19"/>
  <c r="F19" i="19"/>
  <c r="F20" i="19"/>
  <c r="F21" i="19"/>
  <c r="F22" i="19"/>
  <c r="F23" i="19"/>
  <c r="F24" i="19"/>
  <c r="F25" i="19"/>
  <c r="F26" i="19"/>
  <c r="D11" i="19"/>
  <c r="D12" i="19"/>
  <c r="D13" i="19"/>
  <c r="D14" i="19"/>
  <c r="D15" i="19"/>
  <c r="D16" i="19"/>
  <c r="D17" i="19"/>
  <c r="D18" i="19"/>
  <c r="D19" i="19"/>
  <c r="D20" i="19"/>
  <c r="D21" i="19"/>
  <c r="D22" i="19"/>
  <c r="D23" i="19"/>
  <c r="D24" i="19"/>
  <c r="D25" i="19"/>
  <c r="D26" i="19"/>
  <c r="E14" i="20"/>
  <c r="E15" i="16" s="1"/>
  <c r="O24" i="21"/>
  <c r="I16" i="16" s="1"/>
  <c r="E23" i="17"/>
  <c r="B25" i="19"/>
  <c r="E19" i="17"/>
  <c r="B21" i="19" s="1"/>
  <c r="B2" i="2"/>
  <c r="B3" i="23"/>
  <c r="B3" i="21"/>
  <c r="B3" i="20"/>
  <c r="B3" i="19"/>
  <c r="B2" i="18"/>
  <c r="B3" i="17"/>
  <c r="B3" i="16"/>
  <c r="E21" i="17"/>
  <c r="B23" i="19"/>
  <c r="E22" i="17"/>
  <c r="B24" i="19"/>
  <c r="E24" i="17"/>
  <c r="E20" i="17"/>
  <c r="B22" i="19"/>
  <c r="E11" i="17"/>
  <c r="B13" i="19"/>
  <c r="E12" i="17"/>
  <c r="B14" i="19"/>
  <c r="E13" i="17"/>
  <c r="B15" i="19"/>
  <c r="E14" i="17"/>
  <c r="B16" i="19"/>
  <c r="E15" i="17"/>
  <c r="B17" i="19"/>
  <c r="E16" i="17"/>
  <c r="B18" i="19"/>
  <c r="E17" i="17"/>
  <c r="B19" i="19"/>
  <c r="E18" i="17"/>
  <c r="B20" i="19"/>
  <c r="E10" i="17"/>
  <c r="B12" i="19"/>
  <c r="R14" i="21"/>
  <c r="R18" i="21"/>
  <c r="N24" i="21"/>
  <c r="H16" i="16" s="1"/>
  <c r="P24" i="21"/>
  <c r="J16" i="16" s="1"/>
  <c r="Q24" i="21"/>
  <c r="K16" i="16" s="1"/>
  <c r="M24" i="21"/>
  <c r="G16" i="16"/>
  <c r="L24" i="21"/>
  <c r="F16" i="16" s="1"/>
  <c r="H14" i="20"/>
  <c r="H15" i="16"/>
  <c r="I14" i="20"/>
  <c r="I15" i="16"/>
  <c r="J14" i="20"/>
  <c r="J15" i="16"/>
  <c r="K14" i="20"/>
  <c r="K15" i="16"/>
  <c r="G14" i="20"/>
  <c r="G15" i="16"/>
  <c r="F14" i="20"/>
  <c r="F15" i="16"/>
  <c r="K24" i="21"/>
  <c r="E16" i="16" s="1"/>
  <c r="T24" i="21"/>
  <c r="R15" i="21"/>
  <c r="R16" i="21"/>
  <c r="R17" i="21"/>
  <c r="R19" i="21"/>
  <c r="R20" i="21"/>
  <c r="R21" i="21"/>
  <c r="R22" i="21"/>
  <c r="R23" i="21"/>
  <c r="K13" i="16" l="1"/>
  <c r="J13" i="16"/>
  <c r="I13" i="16"/>
  <c r="H13" i="16"/>
  <c r="G13" i="16"/>
  <c r="F13" i="16"/>
  <c r="E13" i="16"/>
  <c r="D13" i="16"/>
  <c r="D72" i="18"/>
  <c r="C13" i="16" s="1"/>
  <c r="R24" i="21"/>
  <c r="L13" i="16"/>
  <c r="S14" i="25"/>
  <c r="U14" i="25" s="1"/>
  <c r="S18" i="25"/>
  <c r="U18" i="25" s="1"/>
  <c r="J24" i="21"/>
  <c r="D16" i="16" s="1"/>
  <c r="S10" i="25"/>
  <c r="U10" i="25" s="1"/>
  <c r="D27" i="19"/>
  <c r="E14" i="16" s="1"/>
  <c r="E18" i="16" s="1"/>
  <c r="F27" i="19"/>
  <c r="F14" i="16" s="1"/>
  <c r="H27" i="19"/>
  <c r="G14" i="16" s="1"/>
  <c r="L27" i="19"/>
  <c r="I14" i="16" s="1"/>
  <c r="I18" i="16" s="1"/>
  <c r="P27" i="19"/>
  <c r="K14" i="16" s="1"/>
  <c r="K18" i="16" s="1"/>
  <c r="S23" i="21"/>
  <c r="U23" i="21" s="1"/>
  <c r="S22" i="21"/>
  <c r="U22" i="21" s="1"/>
  <c r="S21" i="21"/>
  <c r="U21" i="21" s="1"/>
  <c r="S20" i="21"/>
  <c r="U20" i="21" s="1"/>
  <c r="S19" i="21"/>
  <c r="U19" i="21" s="1"/>
  <c r="S18" i="21"/>
  <c r="U18" i="21" s="1"/>
  <c r="S17" i="21"/>
  <c r="U17" i="21" s="1"/>
  <c r="S16" i="21"/>
  <c r="U16" i="21" s="1"/>
  <c r="S15" i="21"/>
  <c r="U15" i="21" s="1"/>
  <c r="I24" i="21"/>
  <c r="C16" i="16" s="1"/>
  <c r="S14" i="21"/>
  <c r="S13" i="25"/>
  <c r="U13" i="25" s="1"/>
  <c r="R20" i="25"/>
  <c r="S15" i="25"/>
  <c r="U15" i="25" s="1"/>
  <c r="S17" i="25"/>
  <c r="U17" i="25" s="1"/>
  <c r="I20" i="25"/>
  <c r="C17" i="16" s="1"/>
  <c r="J20" i="25"/>
  <c r="D17" i="16" s="1"/>
  <c r="S16" i="25"/>
  <c r="U16" i="25" s="1"/>
  <c r="S19" i="25"/>
  <c r="U19" i="25" s="1"/>
  <c r="S11" i="25"/>
  <c r="U11" i="25" s="1"/>
  <c r="L15" i="16"/>
  <c r="J18" i="16"/>
  <c r="H18" i="16"/>
  <c r="F18" i="16"/>
  <c r="D18" i="16" l="1"/>
  <c r="L14" i="16"/>
  <c r="G18" i="16"/>
  <c r="U14" i="21"/>
  <c r="U24" i="21" s="1"/>
  <c r="L16" i="16" s="1"/>
  <c r="S24" i="21"/>
  <c r="U20" i="25"/>
  <c r="L17" i="16" s="1"/>
  <c r="S20" i="25"/>
  <c r="C18" i="16"/>
  <c r="L18" i="16" l="1"/>
</calcChain>
</file>

<file path=xl/sharedStrings.xml><?xml version="1.0" encoding="utf-8"?>
<sst xmlns="http://schemas.openxmlformats.org/spreadsheetml/2006/main" count="420" uniqueCount="286">
  <si>
    <t>PRMP MES MMIS Phase III RFP</t>
  </si>
  <si>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</si>
  <si>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</si>
  <si>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</si>
  <si>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</si>
  <si>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</si>
  <si>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</si>
  <si>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</si>
  <si>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</si>
  <si>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</si>
  <si>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3. Labor Rates</t>
  </si>
  <si>
    <t>Worksheet for vendor to itemize hourly rate structures for proposed project staff.</t>
  </si>
  <si>
    <t>4. Project Deliverables</t>
  </si>
  <si>
    <t>Worksheet describing project deliverables during implementation and maintenance.</t>
  </si>
  <si>
    <t>5. Maint &amp; Ops Support</t>
  </si>
  <si>
    <t>Worksheet for vendor to itemize software maintenance, enhancement, not-to-exceed, and help desk costs.</t>
  </si>
  <si>
    <t>6. Hosting &amp; Disaster Recovery</t>
  </si>
  <si>
    <t>Worksheet for vendor to itemize hosting and disaster recovery costs.</t>
  </si>
  <si>
    <t>7. Packaged Software</t>
  </si>
  <si>
    <t>Worksheet for vendor to itemize all one-time and ongoing packaged software costs.</t>
  </si>
  <si>
    <t>8. Hardware (If Applicable)</t>
  </si>
  <si>
    <t>Worksheet for vendor to itemize all one-time and ongoing hardware costs (if applicable).</t>
  </si>
  <si>
    <t>9. Assumptions</t>
  </si>
  <si>
    <t>Worksheet for vendor to itemize all assumptions upon which its pricing is dependent.</t>
  </si>
  <si>
    <t>Vendor:</t>
  </si>
  <si>
    <t>Please refer to the RFP document for details describing the services and scope of the PRMP MES MMIS Phase III RFP in accordance with this Cost Workbook. In addition to the items below, the PRMP expects vendors to review the Cost Proposal Instructions in the RFP.</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</si>
  <si>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</si>
  <si>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</si>
  <si>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</si>
  <si>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</si>
  <si>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</si>
  <si>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</si>
  <si>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</si>
  <si>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</si>
  <si>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"Cost Summary" tab will be automatically calculated using the information entered on the other worksheets. vendor must not change or modify content on this tab.</t>
  </si>
  <si>
    <t xml:space="preserve">PRMP will use the "Labor Rates" supplied by the vendor as a rate card for all future change requests, this includes statement of work covering the delivery and integration of additional data sources not identified during the solution's initial implementation. </t>
  </si>
  <si>
    <t xml:space="preserve">3. Labor Rates </t>
  </si>
  <si>
    <r>
      <t xml:space="preserve">Project deliverables will be charged using a firm-fixed-price. It is expected that the proposed cost per deliverable is </t>
    </r>
    <r>
      <rPr>
        <b/>
        <sz val="11"/>
        <color theme="1"/>
        <rFont val="Calibri"/>
        <family val="2"/>
        <scheme val="minor"/>
      </rPr>
      <t>all inclusive of initial submission and any updates or maintenance required</t>
    </r>
    <r>
      <rPr>
        <sz val="11"/>
        <color theme="1"/>
        <rFont val="Calibri"/>
        <family val="2"/>
        <scheme val="minor"/>
      </rPr>
      <t>. Payments will be made using a deliverables-based approach.</t>
    </r>
  </si>
  <si>
    <t>The list of deliverables provided in this document are deliverables PRMP has identified as critical for the PRMP MES MMIS Phase III RFP.  All tasks associated with the implementation services proposed must be included in the total one-time cost for that service.</t>
  </si>
  <si>
    <t>Maintenance and Operations service fees will be calculated based on the Labor Rate and the required number of vendor hours expended per year. Payments will be made monthly.</t>
  </si>
  <si>
    <t xml:space="preserve">If the total implementation period is longer than 18 months, the vendor is required to provide an assumption in Tab 9 stipulating that part of Year 2 will be implementation costs. PRMP will then understand that part of Year 2 M&amp;O costs will be a smaller figure for the months left in Year 2.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</si>
  <si>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</si>
  <si>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</si>
  <si>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</si>
  <si>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 Summary</t>
  </si>
  <si>
    <t>Implementation</t>
  </si>
  <si>
    <t>Maintenance &amp; Operations - Base Term</t>
  </si>
  <si>
    <t>Optional Term 1</t>
  </si>
  <si>
    <t>Optional Term 2</t>
  </si>
  <si>
    <t>Optional Term 3</t>
  </si>
  <si>
    <t>Total Costs</t>
  </si>
  <si>
    <t>Year 1</t>
  </si>
  <si>
    <t>Year 2</t>
  </si>
  <si>
    <t>Year 3</t>
  </si>
  <si>
    <t>Year 4</t>
  </si>
  <si>
    <t>Year 5</t>
  </si>
  <si>
    <t>Year 6</t>
  </si>
  <si>
    <t>Year 7</t>
  </si>
  <si>
    <t>Year 8</t>
  </si>
  <si>
    <t>Reoccurring Implementation and Operations Support</t>
  </si>
  <si>
    <t>Maintenance and Operations Support</t>
  </si>
  <si>
    <t>Hosting and Disaster Recovery</t>
  </si>
  <si>
    <t>Packaged Software</t>
  </si>
  <si>
    <t>Hardware  (If Applicable)</t>
  </si>
  <si>
    <t>Total</t>
  </si>
  <si>
    <r>
      <t xml:space="preserve">Implementation Services 
</t>
    </r>
    <r>
      <rPr>
        <b/>
        <u/>
        <sz val="11"/>
        <color theme="0"/>
        <rFont val="Calibri"/>
        <family val="2"/>
        <scheme val="minor"/>
      </rPr>
      <t>Hourly Rates</t>
    </r>
  </si>
  <si>
    <r>
      <t xml:space="preserve">Maintenance and Operations Services
</t>
    </r>
    <r>
      <rPr>
        <b/>
        <u/>
        <sz val="11"/>
        <color theme="0"/>
        <rFont val="Calibri"/>
        <family val="2"/>
        <scheme val="minor"/>
      </rPr>
      <t>Hourly Rates</t>
    </r>
  </si>
  <si>
    <t>Staff Position</t>
  </si>
  <si>
    <t>Rate</t>
  </si>
  <si>
    <t>Base Term
Year 1</t>
  </si>
  <si>
    <t>Base Term 
Year 2</t>
  </si>
  <si>
    <t>Optional Term 1
Year 3</t>
  </si>
  <si>
    <t>Optional Term 1
Year 4</t>
  </si>
  <si>
    <t>Optional Term 2
Year 5</t>
  </si>
  <si>
    <t>Optional Term 2
Year 6</t>
  </si>
  <si>
    <t>Optional Term 3
Year 7</t>
  </si>
  <si>
    <t>Optional Term 3
Year 8</t>
  </si>
  <si>
    <t>Account Manager</t>
  </si>
  <si>
    <t>Project Manager</t>
  </si>
  <si>
    <t>Business Lead</t>
  </si>
  <si>
    <t>Technical Lead</t>
  </si>
  <si>
    <t>Implementation Manager</t>
  </si>
  <si>
    <t>Operations Manager</t>
  </si>
  <si>
    <t>Quality Assurance Manager</t>
  </si>
  <si>
    <t>Testing Manager</t>
  </si>
  <si>
    <t>Certification Lead</t>
  </si>
  <si>
    <t>Document  Management Lead</t>
  </si>
  <si>
    <t>Information Security Architect/ Privacy Data Protection Officer</t>
  </si>
  <si>
    <t>Additional Role 1</t>
  </si>
  <si>
    <t>Additional Role 2</t>
  </si>
  <si>
    <t>Additional Role 3</t>
  </si>
  <si>
    <t>Additional Role 4</t>
  </si>
  <si>
    <t>Additional Role 5</t>
  </si>
  <si>
    <t>Project Deliverables</t>
  </si>
  <si>
    <t>Reoccurring Implementation and Operations Invoice: Deliverables and Maintenance</t>
  </si>
  <si>
    <r>
      <t xml:space="preserve">Description
</t>
    </r>
    <r>
      <rPr>
        <i/>
        <sz val="11"/>
        <rFont val="Calibri"/>
        <family val="2"/>
        <scheme val="minor"/>
      </rPr>
      <t xml:space="preserve">Draft versions and maintenance of Deliverables are to be included in cost
Deliverables are listed alphabetically within milestone, no sequence expectations are implied. The deliverables within each payment milestones will be updated to streamline with the Vendor's submitted RFP response, Initial Work Plan (Attachment E). </t>
    </r>
  </si>
  <si>
    <t>Total Cost</t>
  </si>
  <si>
    <t>Deliverable Cost</t>
  </si>
  <si>
    <t>Estimated Hours to Complete</t>
  </si>
  <si>
    <t>Estimated Completion Date</t>
  </si>
  <si>
    <r>
      <t xml:space="preserve">Description
</t>
    </r>
    <r>
      <rPr>
        <i/>
        <sz val="11"/>
        <rFont val="Calibri"/>
        <family val="2"/>
        <scheme val="minor"/>
      </rPr>
      <t xml:space="preserve">This table includes recurring status reports and the deliverables mandating updates and maintenance throughout the term of the contract. The reoccurring implementation and operations invoice may fluctuate based on the amount of hours used during the period. Some updates maybe be "as triggered" - and do not require on-going maintenance.
</t>
    </r>
    <r>
      <rPr>
        <b/>
        <i/>
        <sz val="11"/>
        <rFont val="Calibri"/>
        <family val="2"/>
        <scheme val="minor"/>
      </rPr>
      <t>Note</t>
    </r>
    <r>
      <rPr>
        <i/>
        <sz val="11"/>
        <rFont val="Calibri"/>
        <family val="2"/>
        <scheme val="minor"/>
      </rPr>
      <t xml:space="preserve">: these hours and costs should </t>
    </r>
    <r>
      <rPr>
        <b/>
        <i/>
        <sz val="11"/>
        <rFont val="Calibri"/>
        <family val="2"/>
        <scheme val="minor"/>
      </rPr>
      <t xml:space="preserve">not </t>
    </r>
    <r>
      <rPr>
        <i/>
        <sz val="11"/>
        <rFont val="Calibri"/>
        <family val="2"/>
        <scheme val="minor"/>
      </rPr>
      <t>be included on the Maintenance and Operations tab.</t>
    </r>
  </si>
  <si>
    <t xml:space="preserve">Total Monthly Cost 
</t>
  </si>
  <si>
    <t>Monthly Recurring Deliverable Cost</t>
  </si>
  <si>
    <t>Monthly Estimated Hours to Complete</t>
  </si>
  <si>
    <t>Task Group 1 - Project Initiation and Planning</t>
  </si>
  <si>
    <t>Task Group 5- Project Monitor &amp; Control</t>
  </si>
  <si>
    <t>Payment Milestone 1: Project Initiation Complete</t>
  </si>
  <si>
    <t>Payment - Reoccurring Implementation and Operations Invoice</t>
  </si>
  <si>
    <t>D001</t>
  </si>
  <si>
    <t>Certification Plan</t>
  </si>
  <si>
    <t>D070</t>
  </si>
  <si>
    <t>Monthly Project Status Report</t>
  </si>
  <si>
    <t>D002</t>
  </si>
  <si>
    <t>Change Management Plan</t>
  </si>
  <si>
    <t>D071</t>
  </si>
  <si>
    <t>Project Management Plan</t>
  </si>
  <si>
    <t>D003</t>
  </si>
  <si>
    <t>Communication Management Plan</t>
  </si>
  <si>
    <t>D072</t>
  </si>
  <si>
    <t>Project Schedule</t>
  </si>
  <si>
    <t>D004</t>
  </si>
  <si>
    <t>Cost Management Plan</t>
  </si>
  <si>
    <t>D073</t>
  </si>
  <si>
    <t>Requirements Traceability Matrix (RTM)</t>
  </si>
  <si>
    <t>D005</t>
  </si>
  <si>
    <t>Documentation Management Plan</t>
  </si>
  <si>
    <t>D074</t>
  </si>
  <si>
    <t>Risk and Issue Register</t>
  </si>
  <si>
    <t>D006</t>
  </si>
  <si>
    <t>Incident Management Plan</t>
  </si>
  <si>
    <t>D075</t>
  </si>
  <si>
    <t>Service Level Agreements (SLA) Report</t>
  </si>
  <si>
    <t>D007</t>
  </si>
  <si>
    <t>Master Test Plan</t>
  </si>
  <si>
    <t>D076</t>
  </si>
  <si>
    <t>System Performance Reports</t>
  </si>
  <si>
    <t>D008</t>
  </si>
  <si>
    <t>Modularity and Reusability Plan</t>
  </si>
  <si>
    <t>D077</t>
  </si>
  <si>
    <t>Weekly Project Status Report</t>
  </si>
  <si>
    <t>D009</t>
  </si>
  <si>
    <t>D010</t>
  </si>
  <si>
    <t>Project Work Plan</t>
  </si>
  <si>
    <t>D011</t>
  </si>
  <si>
    <t>Quality Management Plan</t>
  </si>
  <si>
    <t>D012</t>
  </si>
  <si>
    <t>D013</t>
  </si>
  <si>
    <t>Risk and Issue Management Plan</t>
  </si>
  <si>
    <t>D014</t>
  </si>
  <si>
    <t>Roadmap/Timeline</t>
  </si>
  <si>
    <t>D015</t>
  </si>
  <si>
    <t>Schedule Management Plan</t>
  </si>
  <si>
    <t>D016</t>
  </si>
  <si>
    <t>Scope Management Plan</t>
  </si>
  <si>
    <t>D017</t>
  </si>
  <si>
    <t>Security, Privacy, and Confidentiality Plan</t>
  </si>
  <si>
    <t>D018</t>
  </si>
  <si>
    <t>Staffing Management Plan</t>
  </si>
  <si>
    <t>D019</t>
  </si>
  <si>
    <t>Stakeholder Management Plan and Stakeholder Analysis</t>
  </si>
  <si>
    <t>D020</t>
  </si>
  <si>
    <t>System Requirement Document/Backlog of User Stories or Use Cases</t>
  </si>
  <si>
    <t>Task Group 2 - Solution Design and Testing</t>
  </si>
  <si>
    <t>Payment Milestone 2: Solution Design</t>
  </si>
  <si>
    <t>D021</t>
  </si>
  <si>
    <t>Data Conversion Plan (DCP)</t>
  </si>
  <si>
    <t>D022</t>
  </si>
  <si>
    <t>Data Conversion Test Cases</t>
  </si>
  <si>
    <t>D023</t>
  </si>
  <si>
    <t>Data Conversion Test Results</t>
  </si>
  <si>
    <t>D024</t>
  </si>
  <si>
    <t>Database Design Document</t>
  </si>
  <si>
    <t>D025</t>
  </si>
  <si>
    <t>Defect List</t>
  </si>
  <si>
    <t>D026</t>
  </si>
  <si>
    <t>Deployment Plan</t>
  </si>
  <si>
    <t>D027</t>
  </si>
  <si>
    <t>Detailed System Design (DSD) Document</t>
  </si>
  <si>
    <t>D028</t>
  </si>
  <si>
    <t>Disaster Recovery and Business Continuity Plan</t>
  </si>
  <si>
    <t>D029</t>
  </si>
  <si>
    <t>Load and Stress Test Cases</t>
  </si>
  <si>
    <t>Load and Stress Test Results</t>
  </si>
  <si>
    <t>Operational Readiness Plan</t>
  </si>
  <si>
    <t>Operations Schedule</t>
  </si>
  <si>
    <t>PRMP-Specific Reports</t>
  </si>
  <si>
    <t>D030</t>
  </si>
  <si>
    <t>Regression Test Cases</t>
  </si>
  <si>
    <t>D031</t>
  </si>
  <si>
    <t>Regression Test Results</t>
  </si>
  <si>
    <t>D032</t>
  </si>
  <si>
    <t>Standard Output Reports</t>
  </si>
  <si>
    <t>D033</t>
  </si>
  <si>
    <t>System Configuration Management Plan</t>
  </si>
  <si>
    <t>D034</t>
  </si>
  <si>
    <t>System Integration Plan</t>
  </si>
  <si>
    <t>D035</t>
  </si>
  <si>
    <t>System Integration Test Cases</t>
  </si>
  <si>
    <t>D036</t>
  </si>
  <si>
    <t>System Integration Test Results</t>
  </si>
  <si>
    <t>D037</t>
  </si>
  <si>
    <t>Training Plan (With Training Schedule)</t>
  </si>
  <si>
    <t>D038</t>
  </si>
  <si>
    <t>User Acceptance Test Cases</t>
  </si>
  <si>
    <t>D039</t>
  </si>
  <si>
    <t>User Acceptance Test Results</t>
  </si>
  <si>
    <t>Task Group 3 - Solution Deployment</t>
  </si>
  <si>
    <t>Payment Milestone 3: Solution Deployment</t>
  </si>
  <si>
    <t>D040</t>
  </si>
  <si>
    <t>Certification Request Letter</t>
  </si>
  <si>
    <t>D041</t>
  </si>
  <si>
    <t>HIPAA Statement</t>
  </si>
  <si>
    <t>D042</t>
  </si>
  <si>
    <t>Implementation Certification Letter</t>
  </si>
  <si>
    <t>D043</t>
  </si>
  <si>
    <t>Implementation Plan (Rollout Plan)</t>
  </si>
  <si>
    <t>D044</t>
  </si>
  <si>
    <t>Independent, Third-Party Security, and Privacy Controls Assessment Report</t>
  </si>
  <si>
    <t>D045</t>
  </si>
  <si>
    <t>MES Conditions of Enhanced Funding Template and Supporting Documentation</t>
  </si>
  <si>
    <t>D046</t>
  </si>
  <si>
    <t>Metrics Data Report</t>
  </si>
  <si>
    <t>D047</t>
  </si>
  <si>
    <t>Production Screenshots, Reports, and Data for Certification</t>
  </si>
  <si>
    <t>D048</t>
  </si>
  <si>
    <t>Report Distribution Schedule</t>
  </si>
  <si>
    <t>D049</t>
  </si>
  <si>
    <t>System Acceptance Letter</t>
  </si>
  <si>
    <t>D050</t>
  </si>
  <si>
    <t>System Operations Plan</t>
  </si>
  <si>
    <t>D051</t>
  </si>
  <si>
    <t>System, User, and Product Documentation</t>
  </si>
  <si>
    <t>D052</t>
  </si>
  <si>
    <t>Training Documentation</t>
  </si>
  <si>
    <t>D053</t>
  </si>
  <si>
    <t>Training Report</t>
  </si>
  <si>
    <t>D054</t>
  </si>
  <si>
    <t>Turnover and Closeout Management Plan</t>
  </si>
  <si>
    <t>Total Implementation Costs</t>
  </si>
  <si>
    <t>5. Maintenance &amp; Operations Support</t>
  </si>
  <si>
    <t>Maintenance and Operations Support - Proposed Staffing Level and Costs</t>
  </si>
  <si>
    <t>Maintenance &amp; Operations - Baseline Term</t>
  </si>
  <si>
    <t>Hours</t>
  </si>
  <si>
    <t>Services</t>
  </si>
  <si>
    <t>Hosting Option</t>
  </si>
  <si>
    <t>Hosting</t>
  </si>
  <si>
    <t>Disaster Recovery Option</t>
  </si>
  <si>
    <t>Disaster Recovery</t>
  </si>
  <si>
    <t>Total Hosting and Disaster Recovery Costs</t>
  </si>
  <si>
    <t>Support Fees under this contract may not increase from one Support Period to the next by more than a percentage identified by the vendor, for any license in the Software tab. Further, in no event will the Support Fee PRMP pays be greater than the fee paid by any other customer of the vendor for the same type license.</t>
  </si>
  <si>
    <t xml:space="preserve">Packaged Software Costs (Initial Purchase and Ongoing Maintenance by Year) </t>
  </si>
  <si>
    <t>Software Item #</t>
  </si>
  <si>
    <t xml:space="preserve">Attachment </t>
  </si>
  <si>
    <t>Attachment Section</t>
  </si>
  <si>
    <t>Software Item</t>
  </si>
  <si>
    <t>Per Unit Cost</t>
  </si>
  <si>
    <t>Quantity</t>
  </si>
  <si>
    <t>Year of Purchase (1 or 2)</t>
  </si>
  <si>
    <t>Total Ongoing Costs</t>
  </si>
  <si>
    <t>Total Gross Costs</t>
  </si>
  <si>
    <t>Total Discount</t>
  </si>
  <si>
    <t>Total NET Costs</t>
  </si>
  <si>
    <t>Total Packaged Software Costs</t>
  </si>
  <si>
    <t>Packaged Software Specifications</t>
  </si>
  <si>
    <t>Attachment</t>
  </si>
  <si>
    <t>Environment (e.g., Development, Test, Training, Production)</t>
  </si>
  <si>
    <t>Manufacturer</t>
  </si>
  <si>
    <t>Brand Name</t>
  </si>
  <si>
    <t>Version Number</t>
  </si>
  <si>
    <t>Utility / Systems Management Software, DBMS, Data Warehouse, Other</t>
  </si>
  <si>
    <t>Operating System</t>
  </si>
  <si>
    <t>Detailed Description
(e.g., Functionality, Purpose)</t>
  </si>
  <si>
    <t>Earliest Proposed Purchase Date</t>
  </si>
  <si>
    <t>The proposal shall list the proposed software manufacturer, brand name, module name, and version number for the items being proposed.  
Costs shall include licensing that covers all environments (e.g., Development, Test, Training, Production). All required Packaged Software Items shall be included on this worksheet (e.g., Utility/System Management Software, Database Management System (DBMS), Data Warehouse, Other). All costs associated with the purchase, delivery, installation, inspection, licenses, and production of the Software components shall be loaded into the Software Cost.
Vendors may insert additional rows as required.  It is the responsibility of the vendor to ensure spreadsheet calculations are correct.
All software and associated warranty and maintenance documents must be purchased in PRMP name. The Vendor must provide PRMP with all documentation related to software purchases including, but not limited to invoices, packing slips, license agreements, and other details that may be required for audit and accounting. Software Items in the Packaged Software Costs table shall correspond to the Software Items in the Packaged Software Specifications table.</t>
  </si>
  <si>
    <t>8. Hardware</t>
  </si>
  <si>
    <t xml:space="preserve">Hardware Costs (Initial Purchase and Ongoing Maintenance by Year) </t>
  </si>
  <si>
    <t>Hardware Item #</t>
  </si>
  <si>
    <t>Hardware Item</t>
  </si>
  <si>
    <t>Total Hardware Costs</t>
  </si>
  <si>
    <t>Hardware Specifications</t>
  </si>
  <si>
    <t>Model Number</t>
  </si>
  <si>
    <t xml:space="preserve">If applicable, the vendor should describe all proposed hardware. If applicable, all costs associated with the purchase, delivery to the PRMP specified site, uncrating, unpacking, removal of crating/packing/skidding, positioning for installation, installation, inspection, licenses (e.g., operating system) of the hardware shall be loaded into the Per Unit Cost. The vendor shall be responsible for the risk of loss or damages that occur during delivery and installation of the equipment. Costs shall include all environments (e.g., Development, Test, Training, Production).
The vendor may insert additional rows as required.  It is the responsibility of the vendor to ensure spreadsheet calculations are correct.
All hardware and associated warranty and maintenance documents must be purchased in PRMP name. The vendor must provide PRMP with all documentation related to hardware purchases including, but not limited to invoices, packing slips, license agreements, and other details that may be required for audit and accounting. Hardware Items in the Hardware Costs table shall correspond to the Hardware Items in the Hardware Specifications table.
</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</si>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</sst>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409]mmm\-yy;@"/>
  </numFmts>
  <fonts count="2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i/>
      <sz val="11"/>
      <color theme="1"/>
      <name val="Calibri"/>
      <family val="2"/>
      <scheme val="minor"/>
    </font>
    <font>
      <sz val="11"/>
      <color theme="1"/>
      <name val="Calibri"/>
      <family val="2"/>
    </font>
    <font>
      <b/>
      <i/>
      <sz val="12"/>
      <color theme="1"/>
      <name val="Calibri"/>
      <family val="2"/>
      <scheme val="minor"/>
    </font>
    <font>
      <i/>
      <sz val="11"/>
      <name val="Calibri"/>
      <family val="2"/>
      <scheme val="minor"/>
    </font>
    <font>
      <b/>
      <i/>
      <u/>
      <sz val="12"/>
      <color rgb="FF981E32"/>
      <name val="Calibri"/>
      <family val="2"/>
      <scheme val="minor"/>
    </font>
    <font>
      <b/>
      <sz val="10"/>
      <color theme="1"/>
      <name val="Calibri"/>
      <family val="2"/>
      <scheme val="minor"/>
    </font>
    <font>
      <b/>
      <i/>
      <u/>
      <sz val="14"/>
      <color rgb="FF981E32"/>
      <name val="Calibri"/>
      <family val="2"/>
      <scheme val="minor"/>
    </font>
    <font>
      <b/>
      <i/>
      <sz val="11"/>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
      <patternFill patternType="solid">
        <fgColor theme="5" tint="0.59999389629810485"/>
        <bgColor indexed="64"/>
      </patternFill>
    </fill>
    <fill>
      <patternFill patternType="solid">
        <fgColor theme="2" tint="-9.9978637043366805E-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style="thin">
        <color rgb="FF031F73"/>
      </top>
      <bottom style="thin">
        <color auto="1"/>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thin">
        <color auto="1"/>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5" fillId="0" borderId="0"/>
  </cellStyleXfs>
  <cellXfs count="359">
    <xf numFmtId="0" fontId="0" fillId="0" borderId="0" xfId="0"/>
    <xf numFmtId="0" fontId="6" fillId="0" borderId="0" xfId="2" quotePrefix="1" applyBorder="1" applyAlignment="1"/>
    <xf numFmtId="0" fontId="6" fillId="0" borderId="0" xfId="2" applyBorder="1" applyAlignment="1"/>
    <xf numFmtId="0" fontId="0" fillId="0" borderId="0" xfId="0" applyBorder="1" applyAlignment="1"/>
    <xf numFmtId="0" fontId="0" fillId="0" borderId="0" xfId="0" applyAlignment="1">
      <alignment horizontal="center" vertical="center"/>
    </xf>
    <xf numFmtId="0" fontId="0" fillId="0" borderId="1" xfId="0" applyBorder="1"/>
    <xf numFmtId="0" fontId="0" fillId="0" borderId="1" xfId="0" applyBorder="1" applyAlignment="1">
      <alignment vertical="top" wrapText="1"/>
    </xf>
    <xf numFmtId="0" fontId="0" fillId="0" borderId="12" xfId="0" applyBorder="1" applyAlignment="1">
      <alignment vertical="top" wrapText="1"/>
    </xf>
    <xf numFmtId="0" fontId="0" fillId="0" borderId="0" xfId="0" applyAlignment="1">
      <alignment horizontal="left" vertical="top" wrapText="1"/>
    </xf>
    <xf numFmtId="44" fontId="0" fillId="6" borderId="1" xfId="1" applyFont="1" applyFill="1" applyBorder="1"/>
    <xf numFmtId="0" fontId="3" fillId="2" borderId="1" xfId="0" applyFont="1" applyFill="1" applyBorder="1" applyAlignment="1">
      <alignment horizontal="center" vertical="center"/>
    </xf>
    <xf numFmtId="0" fontId="0" fillId="6" borderId="1" xfId="0" applyFill="1" applyBorder="1"/>
    <xf numFmtId="0" fontId="0" fillId="0" borderId="0" xfId="0" applyBorder="1" applyAlignment="1">
      <alignment vertical="top" wrapText="1"/>
    </xf>
    <xf numFmtId="0" fontId="12" fillId="0" borderId="0" xfId="0" applyFont="1"/>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44" fontId="0" fillId="5" borderId="1" xfId="0" applyNumberFormat="1" applyFill="1" applyBorder="1" applyAlignment="1">
      <alignment horizontal="center" vertical="center"/>
    </xf>
    <xf numFmtId="44" fontId="0" fillId="6" borderId="1" xfId="1" applyNumberFormat="1" applyFont="1" applyFill="1" applyBorder="1" applyAlignment="1">
      <alignment horizontal="center" vertical="center"/>
    </xf>
    <xf numFmtId="44" fontId="0" fillId="5" borderId="14" xfId="0" applyNumberFormat="1" applyFill="1" applyBorder="1" applyAlignment="1">
      <alignment horizontal="center" vertical="center"/>
    </xf>
    <xf numFmtId="0" fontId="4" fillId="10" borderId="0" xfId="0" applyFont="1" applyFill="1" applyBorder="1"/>
    <xf numFmtId="0" fontId="10" fillId="10" borderId="16" xfId="0" applyFont="1" applyFill="1" applyBorder="1" applyAlignment="1">
      <alignment horizontal="left"/>
    </xf>
    <xf numFmtId="0" fontId="4" fillId="10" borderId="17" xfId="0" applyFont="1" applyFill="1" applyBorder="1"/>
    <xf numFmtId="0" fontId="4" fillId="10" borderId="18" xfId="0" applyFont="1" applyFill="1" applyBorder="1"/>
    <xf numFmtId="0" fontId="4" fillId="10" borderId="20" xfId="0" applyFont="1" applyFill="1" applyBorder="1"/>
    <xf numFmtId="44" fontId="0" fillId="8" borderId="14" xfId="0" applyNumberFormat="1" applyFill="1" applyBorder="1" applyAlignment="1">
      <alignment horizontal="center" vertical="center"/>
    </xf>
    <xf numFmtId="44" fontId="0" fillId="8" borderId="1" xfId="0" applyNumberFormat="1" applyFill="1" applyBorder="1" applyAlignment="1">
      <alignment horizontal="center" vertical="center"/>
    </xf>
    <xf numFmtId="0" fontId="3" fillId="0" borderId="28" xfId="0" applyFont="1" applyBorder="1" applyAlignment="1">
      <alignment horizontal="left" vertical="center"/>
    </xf>
    <xf numFmtId="44" fontId="0" fillId="13" borderId="29" xfId="0" applyNumberFormat="1" applyFill="1" applyBorder="1" applyAlignment="1">
      <alignment horizontal="center" vertical="center"/>
    </xf>
    <xf numFmtId="0" fontId="3" fillId="0" borderId="28" xfId="0" applyFont="1" applyBorder="1" applyAlignment="1">
      <alignment horizontal="left" vertical="center" wrapText="1"/>
    </xf>
    <xf numFmtId="44" fontId="8" fillId="12" borderId="31" xfId="1" applyFont="1" applyFill="1" applyBorder="1" applyAlignment="1">
      <alignment horizontal="center" vertical="center"/>
    </xf>
    <xf numFmtId="44" fontId="8" fillId="12" borderId="32" xfId="1" applyFont="1" applyFill="1" applyBorder="1" applyAlignment="1">
      <alignment horizontal="center" vertical="center"/>
    </xf>
    <xf numFmtId="0" fontId="7" fillId="10" borderId="19" xfId="0" applyFont="1" applyFill="1" applyBorder="1"/>
    <xf numFmtId="0" fontId="0" fillId="0" borderId="0" xfId="0" applyAlignment="1">
      <alignment horizontal="center"/>
    </xf>
    <xf numFmtId="164" fontId="8" fillId="1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5" fillId="3" borderId="12" xfId="0" applyFont="1" applyFill="1" applyBorder="1" applyAlignment="1">
      <alignment horizontal="right" vertical="center"/>
    </xf>
    <xf numFmtId="0" fontId="5" fillId="3" borderId="21" xfId="0" applyFont="1" applyFill="1" applyBorder="1" applyAlignment="1">
      <alignment horizontal="right"/>
    </xf>
    <xf numFmtId="0" fontId="3" fillId="2" borderId="28" xfId="0" applyFont="1" applyFill="1" applyBorder="1" applyAlignment="1">
      <alignment horizontal="center" vertical="center"/>
    </xf>
    <xf numFmtId="0" fontId="0" fillId="0" borderId="28" xfId="0" applyBorder="1"/>
    <xf numFmtId="0" fontId="0" fillId="9" borderId="28" xfId="0" applyFill="1" applyBorder="1"/>
    <xf numFmtId="0" fontId="0" fillId="0" borderId="28"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vertical="top" wrapText="1"/>
    </xf>
    <xf numFmtId="0" fontId="0" fillId="0" borderId="32" xfId="0" applyBorder="1" applyAlignment="1">
      <alignment horizontal="center" vertical="center" wrapText="1"/>
    </xf>
    <xf numFmtId="44" fontId="0" fillId="6" borderId="29" xfId="1" applyFont="1" applyFill="1" applyBorder="1"/>
    <xf numFmtId="0" fontId="0" fillId="6" borderId="28" xfId="0" applyFill="1" applyBorder="1"/>
    <xf numFmtId="0" fontId="0" fillId="6" borderId="30" xfId="0" applyFill="1" applyBorder="1"/>
    <xf numFmtId="44" fontId="0" fillId="6" borderId="32" xfId="1" applyFont="1" applyFill="1" applyBorder="1"/>
    <xf numFmtId="44" fontId="0" fillId="6" borderId="31" xfId="1" applyFont="1" applyFill="1" applyBorder="1"/>
    <xf numFmtId="164" fontId="8" fillId="12" borderId="29" xfId="0" applyNumberFormat="1"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28" xfId="0" applyFill="1" applyBorder="1" applyAlignment="1">
      <alignment horizontal="center" vertical="center"/>
    </xf>
    <xf numFmtId="0" fontId="0" fillId="0" borderId="28" xfId="0" applyBorder="1" applyAlignment="1">
      <alignment horizontal="center"/>
    </xf>
    <xf numFmtId="0" fontId="0" fillId="0" borderId="26" xfId="0" applyBorder="1" applyAlignment="1">
      <alignment horizontal="center"/>
    </xf>
    <xf numFmtId="0" fontId="8" fillId="5" borderId="30" xfId="0" applyFont="1" applyFill="1" applyBorder="1" applyAlignment="1">
      <alignment horizontal="center" vertical="center" wrapText="1"/>
    </xf>
    <xf numFmtId="44" fontId="0" fillId="13" borderId="1" xfId="1" applyNumberFormat="1" applyFont="1" applyFill="1" applyBorder="1" applyAlignment="1">
      <alignment horizontal="center" vertical="center"/>
    </xf>
    <xf numFmtId="0" fontId="8" fillId="12" borderId="30" xfId="0" applyFont="1" applyFill="1" applyBorder="1" applyAlignment="1">
      <alignment horizontal="right"/>
    </xf>
    <xf numFmtId="0" fontId="8" fillId="12" borderId="31" xfId="0" applyFont="1" applyFill="1" applyBorder="1" applyAlignment="1">
      <alignment horizontal="center" vertical="center"/>
    </xf>
    <xf numFmtId="44" fontId="8" fillId="12" borderId="31" xfId="1" applyNumberFormat="1" applyFont="1" applyFill="1" applyBorder="1" applyAlignment="1">
      <alignment horizontal="center" vertical="center"/>
    </xf>
    <xf numFmtId="0" fontId="5" fillId="3" borderId="21" xfId="0" applyFont="1" applyFill="1" applyBorder="1" applyAlignment="1">
      <alignment horizontal="right" vertical="top"/>
    </xf>
    <xf numFmtId="0" fontId="0" fillId="13" borderId="28" xfId="0" applyFill="1" applyBorder="1" applyAlignment="1">
      <alignment horizontal="center" vertical="center"/>
    </xf>
    <xf numFmtId="0" fontId="3" fillId="12" borderId="28" xfId="0" applyFont="1" applyFill="1" applyBorder="1" applyAlignment="1">
      <alignment horizontal="center" vertical="center" wrapText="1"/>
    </xf>
    <xf numFmtId="0" fontId="0" fillId="13" borderId="30" xfId="0" applyFill="1" applyBorder="1" applyAlignment="1">
      <alignment horizontal="center" vertical="center"/>
    </xf>
    <xf numFmtId="0" fontId="0" fillId="6" borderId="31" xfId="0" applyFill="1" applyBorder="1"/>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0" fillId="0" borderId="28" xfId="0" applyBorder="1" applyAlignment="1">
      <alignment wrapText="1"/>
    </xf>
    <xf numFmtId="0" fontId="8" fillId="5" borderId="1" xfId="0" applyFont="1" applyFill="1" applyBorder="1" applyAlignment="1">
      <alignment horizontal="center" vertical="center" wrapText="1"/>
    </xf>
    <xf numFmtId="0" fontId="0" fillId="0" borderId="0" xfId="0" applyAlignment="1">
      <alignment wrapText="1"/>
    </xf>
    <xf numFmtId="0" fontId="0" fillId="9" borderId="28" xfId="0" applyFill="1" applyBorder="1" applyAlignment="1">
      <alignment wrapText="1"/>
    </xf>
    <xf numFmtId="0" fontId="16" fillId="3" borderId="23" xfId="0" applyFont="1" applyFill="1" applyBorder="1" applyAlignment="1">
      <alignment horizontal="left" vertical="center" wrapText="1"/>
    </xf>
    <xf numFmtId="0" fontId="12" fillId="0" borderId="0" xfId="0" applyFont="1" applyAlignment="1">
      <alignment wrapText="1"/>
    </xf>
    <xf numFmtId="0" fontId="10" fillId="15" borderId="16" xfId="0" applyFont="1" applyFill="1" applyBorder="1" applyAlignment="1">
      <alignment horizontal="left"/>
    </xf>
    <xf numFmtId="0" fontId="13" fillId="15" borderId="18" xfId="0" applyFont="1" applyFill="1" applyBorder="1" applyAlignment="1">
      <alignment wrapText="1"/>
    </xf>
    <xf numFmtId="0" fontId="7" fillId="15" borderId="19" xfId="0" applyFont="1" applyFill="1" applyBorder="1"/>
    <xf numFmtId="0" fontId="13" fillId="15" borderId="20" xfId="0" applyFont="1" applyFill="1" applyBorder="1" applyAlignment="1">
      <alignment wrapText="1"/>
    </xf>
    <xf numFmtId="0" fontId="4" fillId="15" borderId="17" xfId="0" applyFont="1" applyFill="1" applyBorder="1"/>
    <xf numFmtId="0" fontId="7" fillId="15" borderId="19" xfId="0" applyFont="1" applyFill="1" applyBorder="1" applyAlignment="1"/>
    <xf numFmtId="0" fontId="4" fillId="15" borderId="0" xfId="0" applyFont="1" applyFill="1" applyBorder="1"/>
    <xf numFmtId="0" fontId="2" fillId="15" borderId="16" xfId="0" applyFont="1" applyFill="1" applyBorder="1" applyAlignment="1">
      <alignment horizontal="center" vertical="center"/>
    </xf>
    <xf numFmtId="0" fontId="2" fillId="15" borderId="17" xfId="0" applyFont="1" applyFill="1" applyBorder="1" applyAlignment="1">
      <alignment horizontal="center"/>
    </xf>
    <xf numFmtId="0" fontId="2" fillId="15" borderId="18" xfId="0" applyFont="1" applyFill="1" applyBorder="1" applyAlignment="1">
      <alignment horizontal="center" vertical="center"/>
    </xf>
    <xf numFmtId="0" fontId="4" fillId="15" borderId="18" xfId="0" applyFont="1" applyFill="1" applyBorder="1"/>
    <xf numFmtId="0" fontId="4" fillId="15" borderId="20" xfId="0" applyFont="1" applyFill="1" applyBorder="1"/>
    <xf numFmtId="0" fontId="2" fillId="15" borderId="30" xfId="0" applyFont="1" applyFill="1" applyBorder="1" applyAlignment="1">
      <alignment horizontal="right"/>
    </xf>
    <xf numFmtId="0" fontId="3" fillId="12" borderId="15" xfId="0" applyFont="1" applyFill="1" applyBorder="1" applyAlignment="1">
      <alignment horizontal="center" vertical="center"/>
    </xf>
    <xf numFmtId="0" fontId="0" fillId="15" borderId="55" xfId="0" applyFill="1" applyBorder="1"/>
    <xf numFmtId="0" fontId="0" fillId="15" borderId="18" xfId="0" applyFill="1" applyBorder="1"/>
    <xf numFmtId="0" fontId="0" fillId="15" borderId="20" xfId="0" applyFill="1" applyBorder="1"/>
    <xf numFmtId="0" fontId="16" fillId="3" borderId="22" xfId="0" applyFont="1" applyFill="1" applyBorder="1" applyAlignment="1"/>
    <xf numFmtId="0" fontId="5" fillId="3" borderId="22" xfId="0" applyFont="1" applyFill="1" applyBorder="1" applyAlignment="1"/>
    <xf numFmtId="0" fontId="0" fillId="3" borderId="23" xfId="0" applyFill="1" applyBorder="1"/>
    <xf numFmtId="0" fontId="2" fillId="15" borderId="40" xfId="0" applyFont="1" applyFill="1" applyBorder="1" applyAlignment="1">
      <alignment horizontal="center" vertical="center"/>
    </xf>
    <xf numFmtId="0" fontId="2" fillId="15" borderId="37" xfId="0" applyFont="1" applyFill="1" applyBorder="1" applyAlignment="1">
      <alignment horizontal="center" vertical="center" wrapText="1"/>
    </xf>
    <xf numFmtId="0" fontId="2" fillId="15" borderId="37" xfId="0" applyFont="1" applyFill="1" applyBorder="1" applyAlignment="1">
      <alignment horizontal="center" vertical="center"/>
    </xf>
    <xf numFmtId="0" fontId="2" fillId="15" borderId="38" xfId="0" applyFont="1" applyFill="1" applyBorder="1" applyAlignment="1">
      <alignment horizontal="center" vertical="center" wrapText="1"/>
    </xf>
    <xf numFmtId="44" fontId="0" fillId="3" borderId="29" xfId="1" applyFont="1" applyFill="1" applyBorder="1" applyAlignment="1">
      <alignment horizontal="center" vertical="center"/>
    </xf>
    <xf numFmtId="0" fontId="0" fillId="3" borderId="31" xfId="0" applyFill="1" applyBorder="1" applyAlignment="1">
      <alignment horizontal="center" vertical="center"/>
    </xf>
    <xf numFmtId="0" fontId="0" fillId="3" borderId="31" xfId="0" applyFill="1" applyBorder="1"/>
    <xf numFmtId="44" fontId="0" fillId="3" borderId="32" xfId="1" applyFont="1" applyFill="1" applyBorder="1" applyAlignment="1">
      <alignment horizontal="center" vertical="center"/>
    </xf>
    <xf numFmtId="164" fontId="8" fillId="5" borderId="29" xfId="0" applyNumberFormat="1" applyFont="1" applyFill="1" applyBorder="1" applyAlignment="1">
      <alignment horizontal="center" vertical="center" wrapText="1"/>
    </xf>
    <xf numFmtId="0" fontId="8" fillId="14" borderId="24" xfId="0" applyFont="1" applyFill="1" applyBorder="1" applyAlignment="1">
      <alignment horizontal="center" vertical="center"/>
    </xf>
    <xf numFmtId="0" fontId="0" fillId="0" borderId="1" xfId="0" applyFont="1" applyFill="1" applyBorder="1" applyAlignment="1">
      <alignment horizontal="center" vertical="center"/>
    </xf>
    <xf numFmtId="44" fontId="0" fillId="14" borderId="4" xfId="1" applyNumberFormat="1" applyFont="1" applyFill="1" applyBorder="1" applyAlignment="1">
      <alignment horizontal="center" vertical="center"/>
    </xf>
    <xf numFmtId="44" fontId="0" fillId="14" borderId="10" xfId="1" applyNumberFormat="1" applyFont="1" applyFill="1" applyBorder="1" applyAlignment="1">
      <alignment horizontal="center" vertical="center"/>
    </xf>
    <xf numFmtId="44" fontId="0" fillId="14" borderId="25" xfId="1" applyNumberFormat="1" applyFont="1" applyFill="1" applyBorder="1" applyAlignment="1">
      <alignment horizontal="center" vertical="center"/>
    </xf>
    <xf numFmtId="0" fontId="0" fillId="14" borderId="1" xfId="0" applyFill="1" applyBorder="1"/>
    <xf numFmtId="0" fontId="0" fillId="14" borderId="14" xfId="0" applyFill="1" applyBorder="1"/>
    <xf numFmtId="44" fontId="0" fillId="14" borderId="1" xfId="1" applyNumberFormat="1" applyFont="1" applyFill="1" applyBorder="1" applyAlignment="1">
      <alignment horizontal="center" vertical="center"/>
    </xf>
    <xf numFmtId="44" fontId="0" fillId="14" borderId="29" xfId="1" applyNumberFormat="1" applyFont="1" applyFill="1" applyBorder="1" applyAlignment="1">
      <alignment horizontal="center" vertical="center"/>
    </xf>
    <xf numFmtId="0" fontId="0" fillId="14" borderId="10" xfId="0" applyFill="1" applyBorder="1"/>
    <xf numFmtId="44" fontId="0" fillId="14" borderId="49" xfId="1" applyNumberFormat="1" applyFont="1" applyFill="1" applyBorder="1" applyAlignment="1">
      <alignment horizontal="center" vertical="center"/>
    </xf>
    <xf numFmtId="0" fontId="0" fillId="14" borderId="11" xfId="0" applyFill="1" applyBorder="1"/>
    <xf numFmtId="0" fontId="0" fillId="14" borderId="4" xfId="0" applyFill="1" applyBorder="1"/>
    <xf numFmtId="0" fontId="0" fillId="6" borderId="1" xfId="1" applyNumberFormat="1" applyFont="1" applyFill="1" applyBorder="1" applyAlignment="1">
      <alignment horizontal="center" vertical="center"/>
    </xf>
    <xf numFmtId="0" fontId="0" fillId="6" borderId="29" xfId="0" applyNumberFormat="1" applyFill="1" applyBorder="1" applyAlignment="1">
      <alignment horizontal="center" vertical="center"/>
    </xf>
    <xf numFmtId="0" fontId="0" fillId="14" borderId="1" xfId="0" applyNumberFormat="1" applyFill="1" applyBorder="1"/>
    <xf numFmtId="0" fontId="0" fillId="14" borderId="29" xfId="0" applyNumberFormat="1" applyFill="1" applyBorder="1"/>
    <xf numFmtId="0" fontId="0" fillId="14" borderId="31" xfId="1" applyNumberFormat="1" applyFont="1" applyFill="1" applyBorder="1" applyAlignment="1">
      <alignment horizontal="center" vertical="center"/>
    </xf>
    <xf numFmtId="0" fontId="0" fillId="14" borderId="32" xfId="1" applyNumberFormat="1" applyFont="1" applyFill="1" applyBorder="1" applyAlignment="1">
      <alignment horizontal="center" vertical="center"/>
    </xf>
    <xf numFmtId="0" fontId="0" fillId="6" borderId="29" xfId="1" applyNumberFormat="1" applyFont="1" applyFill="1" applyBorder="1" applyAlignment="1">
      <alignment horizontal="center" vertical="center"/>
    </xf>
    <xf numFmtId="0" fontId="0" fillId="0" borderId="29" xfId="0" applyFont="1" applyBorder="1" applyAlignment="1">
      <alignment vertical="top" wrapText="1"/>
    </xf>
    <xf numFmtId="0" fontId="1" fillId="0" borderId="29" xfId="0" applyFont="1" applyBorder="1" applyAlignment="1">
      <alignment vertical="top" wrapText="1"/>
    </xf>
    <xf numFmtId="0" fontId="0" fillId="0" borderId="32" xfId="0" applyFont="1" applyBorder="1" applyAlignment="1">
      <alignment vertical="top" wrapText="1"/>
    </xf>
    <xf numFmtId="44" fontId="0" fillId="13" borderId="52" xfId="1" applyNumberFormat="1" applyFont="1" applyFill="1" applyBorder="1"/>
    <xf numFmtId="44" fontId="3" fillId="12" borderId="52" xfId="1" applyNumberFormat="1" applyFont="1" applyFill="1" applyBorder="1" applyAlignment="1">
      <alignment horizontal="center" vertical="center"/>
    </xf>
    <xf numFmtId="0" fontId="0" fillId="6" borderId="1" xfId="0" applyNumberFormat="1" applyFill="1" applyBorder="1" applyAlignment="1">
      <alignment horizontal="center"/>
    </xf>
    <xf numFmtId="0" fontId="0" fillId="6" borderId="29" xfId="0" applyNumberFormat="1" applyFill="1" applyBorder="1" applyAlignment="1">
      <alignment horizontal="center"/>
    </xf>
    <xf numFmtId="44" fontId="0" fillId="6" borderId="1" xfId="1" applyNumberFormat="1" applyFont="1" applyFill="1" applyBorder="1"/>
    <xf numFmtId="44" fontId="0" fillId="6" borderId="11" xfId="1" applyNumberFormat="1" applyFont="1" applyFill="1" applyBorder="1"/>
    <xf numFmtId="44" fontId="8" fillId="5" borderId="31" xfId="1" applyNumberFormat="1" applyFont="1" applyFill="1" applyBorder="1" applyAlignment="1">
      <alignment horizontal="center" vertical="center"/>
    </xf>
    <xf numFmtId="44" fontId="0" fillId="5" borderId="1" xfId="1" applyNumberFormat="1" applyFont="1" applyFill="1" applyBorder="1" applyAlignment="1">
      <alignment horizontal="center" vertical="center"/>
    </xf>
    <xf numFmtId="44" fontId="0" fillId="5" borderId="29" xfId="0" applyNumberFormat="1" applyFill="1" applyBorder="1"/>
    <xf numFmtId="44" fontId="3" fillId="4" borderId="31" xfId="0" applyNumberFormat="1" applyFont="1" applyFill="1" applyBorder="1" applyAlignment="1">
      <alignment horizontal="center" vertical="center"/>
    </xf>
    <xf numFmtId="44" fontId="3" fillId="4" borderId="31" xfId="0" applyNumberFormat="1" applyFont="1" applyFill="1" applyBorder="1"/>
    <xf numFmtId="44" fontId="3" fillId="4" borderId="31" xfId="1" applyNumberFormat="1" applyFont="1" applyFill="1" applyBorder="1"/>
    <xf numFmtId="44" fontId="3" fillId="4" borderId="32" xfId="1" applyNumberFormat="1" applyFont="1" applyFill="1" applyBorder="1"/>
    <xf numFmtId="0" fontId="6" fillId="0" borderId="28" xfId="2" quotePrefix="1" applyFont="1" applyBorder="1" applyAlignment="1">
      <alignment horizontal="left" vertical="top"/>
    </xf>
    <xf numFmtId="0" fontId="6" fillId="0" borderId="28" xfId="2" applyFont="1" applyBorder="1" applyAlignment="1">
      <alignment horizontal="left" vertical="top"/>
    </xf>
    <xf numFmtId="0" fontId="6" fillId="0" borderId="28" xfId="2" applyBorder="1" applyAlignment="1">
      <alignment horizontal="left" vertical="top"/>
    </xf>
    <xf numFmtId="0" fontId="6" fillId="0" borderId="56" xfId="2" applyBorder="1" applyAlignment="1">
      <alignment horizontal="left" vertical="top"/>
    </xf>
    <xf numFmtId="0" fontId="10" fillId="15" borderId="17" xfId="0" applyFont="1" applyFill="1" applyBorder="1" applyAlignment="1">
      <alignment horizontal="left"/>
    </xf>
    <xf numFmtId="0" fontId="7" fillId="15" borderId="0" xfId="0" applyFont="1" applyFill="1" applyBorder="1"/>
    <xf numFmtId="0" fontId="5" fillId="3" borderId="22" xfId="0" applyFont="1" applyFill="1" applyBorder="1" applyAlignment="1">
      <alignment horizontal="right"/>
    </xf>
    <xf numFmtId="0" fontId="8" fillId="16" borderId="6" xfId="0" applyFont="1" applyFill="1" applyBorder="1" applyAlignment="1">
      <alignment horizontal="center" vertical="center"/>
    </xf>
    <xf numFmtId="0" fontId="0" fillId="14" borderId="9" xfId="0" applyFill="1" applyBorder="1" applyAlignment="1">
      <alignment horizontal="center"/>
    </xf>
    <xf numFmtId="44" fontId="3" fillId="5" borderId="31" xfId="1" applyNumberFormat="1"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6" xfId="0" applyBorder="1"/>
    <xf numFmtId="44" fontId="0" fillId="6" borderId="11" xfId="1" applyFont="1" applyFill="1" applyBorder="1"/>
    <xf numFmtId="44" fontId="0" fillId="6" borderId="27" xfId="1" applyFont="1" applyFill="1" applyBorder="1"/>
    <xf numFmtId="0" fontId="8" fillId="12" borderId="35" xfId="0" applyFont="1" applyFill="1" applyBorder="1" applyAlignment="1">
      <alignment horizontal="center" vertical="center"/>
    </xf>
    <xf numFmtId="0" fontId="8" fillId="12" borderId="36" xfId="0" applyFont="1" applyFill="1" applyBorder="1" applyAlignment="1">
      <alignment horizontal="center" vertical="center"/>
    </xf>
    <xf numFmtId="0" fontId="0" fillId="9" borderId="24" xfId="0" applyFill="1" applyBorder="1"/>
    <xf numFmtId="0" fontId="0" fillId="6" borderId="10" xfId="0" applyFill="1" applyBorder="1" applyAlignment="1">
      <alignment horizontal="center" vertical="center"/>
    </xf>
    <xf numFmtId="0" fontId="0" fillId="0" borderId="0" xfId="0" applyBorder="1" applyAlignment="1">
      <alignment horizontal="left" vertical="top"/>
    </xf>
    <xf numFmtId="0" fontId="0" fillId="0" borderId="0" xfId="0" applyFill="1"/>
    <xf numFmtId="0" fontId="11" fillId="15" borderId="57" xfId="0" applyFont="1" applyFill="1" applyBorder="1" applyAlignment="1">
      <alignment horizontal="center"/>
    </xf>
    <xf numFmtId="0" fontId="11" fillId="15" borderId="59" xfId="0" applyFont="1" applyFill="1" applyBorder="1" applyAlignment="1">
      <alignment horizontal="center" vertical="center" wrapText="1"/>
    </xf>
    <xf numFmtId="0" fontId="6" fillId="0" borderId="40" xfId="2" quotePrefix="1" applyFont="1" applyBorder="1" applyAlignment="1">
      <alignment horizontal="left" vertical="top"/>
    </xf>
    <xf numFmtId="0" fontId="0" fillId="0" borderId="38" xfId="0" applyFont="1" applyBorder="1" applyAlignment="1">
      <alignment vertical="top" wrapText="1"/>
    </xf>
    <xf numFmtId="0" fontId="6" fillId="0" borderId="28" xfId="2" quotePrefix="1" applyFill="1" applyBorder="1"/>
    <xf numFmtId="0" fontId="0" fillId="0" borderId="29" xfId="0" applyFill="1" applyBorder="1" applyAlignment="1">
      <alignment wrapText="1"/>
    </xf>
    <xf numFmtId="44" fontId="1" fillId="14" borderId="11" xfId="1" applyFont="1" applyFill="1" applyBorder="1"/>
    <xf numFmtId="44" fontId="1" fillId="14" borderId="1" xfId="1" applyFont="1" applyFill="1" applyBorder="1"/>
    <xf numFmtId="44" fontId="1" fillId="14" borderId="31" xfId="1" applyFont="1" applyFill="1" applyBorder="1"/>
    <xf numFmtId="0" fontId="8" fillId="12" borderId="53" xfId="0" applyFont="1" applyFill="1" applyBorder="1" applyAlignment="1">
      <alignment horizontal="center" vertical="center" wrapText="1"/>
    </xf>
    <xf numFmtId="0" fontId="0" fillId="0" borderId="19" xfId="0" applyBorder="1" applyAlignment="1">
      <alignment horizontal="center" vertical="center"/>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0" xfId="0" applyFill="1" applyBorder="1" applyAlignment="1">
      <alignment vertical="top" wrapText="1"/>
    </xf>
    <xf numFmtId="0" fontId="0" fillId="0" borderId="6"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6" borderId="1" xfId="0" applyFill="1" applyBorder="1" applyAlignment="1"/>
    <xf numFmtId="0" fontId="0" fillId="14" borderId="9" xfId="0" applyFill="1" applyBorder="1"/>
    <xf numFmtId="0" fontId="0" fillId="0" borderId="60" xfId="0" applyFill="1" applyBorder="1" applyAlignment="1">
      <alignment horizontal="center" vertical="center"/>
    </xf>
    <xf numFmtId="0" fontId="0" fillId="0" borderId="46" xfId="0" applyBorder="1" applyAlignment="1">
      <alignment horizontal="center" vertical="center"/>
    </xf>
    <xf numFmtId="0" fontId="0" fillId="0" borderId="61" xfId="0" applyBorder="1" applyAlignment="1">
      <alignment horizontal="center" vertical="center"/>
    </xf>
    <xf numFmtId="44" fontId="0" fillId="13" borderId="62" xfId="1" applyNumberFormat="1" applyFont="1" applyFill="1" applyBorder="1"/>
    <xf numFmtId="0" fontId="0" fillId="0" borderId="41" xfId="0" applyBorder="1" applyAlignment="1">
      <alignment horizontal="center" vertical="center"/>
    </xf>
    <xf numFmtId="0" fontId="0" fillId="0" borderId="37" xfId="0" applyBorder="1"/>
    <xf numFmtId="0" fontId="0" fillId="6" borderId="38" xfId="1"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31" xfId="0" applyBorder="1"/>
    <xf numFmtId="0" fontId="0" fillId="6" borderId="63" xfId="1" applyNumberFormat="1" applyFont="1" applyFill="1" applyBorder="1" applyAlignment="1">
      <alignment horizontal="center" vertical="center"/>
    </xf>
    <xf numFmtId="0" fontId="0" fillId="14" borderId="43" xfId="0" applyFill="1" applyBorder="1" applyAlignment="1"/>
    <xf numFmtId="0" fontId="0" fillId="14" borderId="13" xfId="0" applyFill="1" applyBorder="1" applyAlignment="1"/>
    <xf numFmtId="0" fontId="0" fillId="14" borderId="48" xfId="0" applyFill="1" applyBorder="1" applyAlignment="1"/>
    <xf numFmtId="44" fontId="0" fillId="6" borderId="40" xfId="1" applyNumberFormat="1" applyFont="1" applyFill="1" applyBorder="1" applyAlignment="1">
      <alignment horizontal="center" vertical="center"/>
    </xf>
    <xf numFmtId="44" fontId="0" fillId="6" borderId="28" xfId="1" applyNumberFormat="1" applyFont="1" applyFill="1" applyBorder="1" applyAlignment="1">
      <alignment horizontal="center" vertical="center"/>
    </xf>
    <xf numFmtId="44" fontId="0" fillId="6" borderId="30" xfId="1" applyNumberFormat="1" applyFont="1" applyFill="1" applyBorder="1" applyAlignment="1">
      <alignment horizontal="center" vertical="center"/>
    </xf>
    <xf numFmtId="44" fontId="0" fillId="8" borderId="1" xfId="1" applyFont="1" applyFill="1" applyBorder="1" applyAlignment="1">
      <alignment vertical="center"/>
    </xf>
    <xf numFmtId="0" fontId="0" fillId="14" borderId="1" xfId="0" applyFill="1" applyBorder="1" applyAlignment="1">
      <alignment vertical="top"/>
    </xf>
    <xf numFmtId="44" fontId="0" fillId="8" borderId="1" xfId="1" applyFont="1" applyFill="1" applyBorder="1" applyAlignment="1">
      <alignment horizontal="center" vertical="center"/>
    </xf>
    <xf numFmtId="44" fontId="8" fillId="12" borderId="1" xfId="1" applyFont="1" applyFill="1" applyBorder="1" applyAlignment="1">
      <alignment vertical="center"/>
    </xf>
    <xf numFmtId="0" fontId="8" fillId="4" borderId="1" xfId="0" applyFont="1" applyFill="1" applyBorder="1" applyAlignment="1">
      <alignment horizontal="center"/>
    </xf>
    <xf numFmtId="0" fontId="0" fillId="0" borderId="1" xfId="0" applyFill="1" applyBorder="1" applyAlignment="1">
      <alignment vertical="top" wrapText="1"/>
    </xf>
    <xf numFmtId="44" fontId="0" fillId="5" borderId="1" xfId="1" applyFont="1" applyFill="1" applyBorder="1" applyAlignment="1">
      <alignment vertical="center"/>
    </xf>
    <xf numFmtId="44" fontId="0" fillId="5" borderId="1" xfId="1" applyFont="1" applyFill="1" applyBorder="1" applyAlignment="1">
      <alignment horizontal="center" vertical="center"/>
    </xf>
    <xf numFmtId="0" fontId="8" fillId="5" borderId="1" xfId="0" applyFont="1" applyFill="1" applyBorder="1" applyAlignment="1">
      <alignment horizontal="center"/>
    </xf>
    <xf numFmtId="0" fontId="0" fillId="5" borderId="1" xfId="0" applyFill="1" applyBorder="1" applyAlignment="1">
      <alignment horizontal="center" vertical="top"/>
    </xf>
    <xf numFmtId="0" fontId="6" fillId="0" borderId="0" xfId="2" quotePrefix="1" applyFill="1" applyBorder="1" applyAlignment="1"/>
    <xf numFmtId="0" fontId="3" fillId="3" borderId="33"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7" borderId="49" xfId="0" applyFont="1" applyFill="1" applyBorder="1" applyAlignment="1">
      <alignment horizontal="right"/>
    </xf>
    <xf numFmtId="0" fontId="8" fillId="1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0" xfId="0" applyFill="1" applyBorder="1" applyAlignment="1">
      <alignment horizontal="left" vertical="top" wrapText="1"/>
    </xf>
    <xf numFmtId="0" fontId="3" fillId="12" borderId="1" xfId="0" applyFont="1" applyFill="1" applyBorder="1" applyAlignment="1">
      <alignment horizontal="center" vertical="center" wrapText="1"/>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0" fillId="6" borderId="13" xfId="0" applyFill="1" applyBorder="1" applyAlignment="1">
      <alignment horizontal="center"/>
    </xf>
    <xf numFmtId="0" fontId="0" fillId="6" borderId="48" xfId="0" applyFill="1" applyBorder="1" applyAlignment="1">
      <alignment horizontal="center"/>
    </xf>
    <xf numFmtId="0" fontId="0" fillId="6" borderId="13" xfId="0" applyFill="1" applyBorder="1" applyAlignment="1">
      <alignment horizontal="center" vertical="center"/>
    </xf>
    <xf numFmtId="0" fontId="0" fillId="0" borderId="0" xfId="0" applyBorder="1" applyAlignment="1">
      <alignment horizontal="left" vertical="top" wrapText="1"/>
    </xf>
    <xf numFmtId="0" fontId="0" fillId="6" borderId="1" xfId="0" applyFill="1" applyBorder="1" applyAlignment="1">
      <alignment horizontal="center" vertical="center"/>
    </xf>
    <xf numFmtId="0" fontId="0" fillId="13" borderId="21" xfId="0" applyFill="1" applyBorder="1" applyAlignment="1">
      <alignment horizontal="left" vertical="top" wrapText="1"/>
    </xf>
    <xf numFmtId="0" fontId="0" fillId="13" borderId="22" xfId="0" applyFill="1" applyBorder="1" applyAlignment="1">
      <alignment horizontal="left" vertical="top" wrapText="1"/>
    </xf>
    <xf numFmtId="0" fontId="0" fillId="13" borderId="23" xfId="0" applyFill="1" applyBorder="1" applyAlignment="1">
      <alignment horizontal="left" vertical="top" wrapText="1"/>
    </xf>
    <xf numFmtId="0" fontId="16" fillId="3" borderId="13" xfId="0" applyFont="1" applyFill="1" applyBorder="1" applyAlignment="1">
      <alignment horizontal="left" wrapText="1"/>
    </xf>
    <xf numFmtId="0" fontId="16" fillId="3" borderId="14" xfId="0" applyFont="1" applyFill="1" applyBorder="1" applyAlignment="1">
      <alignment horizontal="left"/>
    </xf>
    <xf numFmtId="0" fontId="16" fillId="3" borderId="22" xfId="0" applyFont="1" applyFill="1" applyBorder="1" applyAlignment="1">
      <alignment horizontal="left"/>
    </xf>
    <xf numFmtId="0" fontId="16" fillId="3" borderId="23" xfId="0" applyFont="1" applyFill="1" applyBorder="1" applyAlignment="1">
      <alignment horizontal="left"/>
    </xf>
    <xf numFmtId="0" fontId="20" fillId="0" borderId="47" xfId="0" applyFont="1" applyBorder="1" applyAlignment="1">
      <alignment horizontal="left" vertical="top" wrapText="1"/>
    </xf>
    <xf numFmtId="0" fontId="18" fillId="0" borderId="48" xfId="0" applyFont="1" applyBorder="1" applyAlignment="1">
      <alignment horizontal="left" vertical="top" wrapText="1"/>
    </xf>
    <xf numFmtId="0" fontId="18" fillId="0" borderId="51" xfId="0" applyFont="1" applyBorder="1" applyAlignment="1">
      <alignment horizontal="left" vertical="top" wrapText="1"/>
    </xf>
    <xf numFmtId="0" fontId="3" fillId="3" borderId="4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2" xfId="0" applyFont="1" applyFill="1" applyBorder="1" applyAlignment="1">
      <alignment horizontal="center" vertical="center"/>
    </xf>
    <xf numFmtId="0" fontId="8" fillId="12" borderId="25"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2" fillId="14" borderId="24" xfId="0" applyFont="1" applyFill="1" applyBorder="1" applyAlignment="1">
      <alignment horizontal="center" vertical="center"/>
    </xf>
    <xf numFmtId="0" fontId="2" fillId="14" borderId="26"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4" xfId="0" applyFont="1" applyFill="1" applyBorder="1" applyAlignment="1">
      <alignment horizontal="center" vertical="center"/>
    </xf>
    <xf numFmtId="0" fontId="11" fillId="15" borderId="41" xfId="0" applyFont="1" applyFill="1" applyBorder="1" applyAlignment="1">
      <alignment horizontal="center" vertical="center"/>
    </xf>
    <xf numFmtId="0" fontId="11" fillId="15" borderId="43"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14" xfId="0" applyFont="1" applyFill="1" applyBorder="1" applyAlignment="1">
      <alignment horizontal="center" vertical="center"/>
    </xf>
    <xf numFmtId="0" fontId="2" fillId="10" borderId="57"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30" xfId="0" applyFont="1" applyFill="1" applyBorder="1" applyAlignment="1">
      <alignment horizontal="right" vertical="center"/>
    </xf>
    <xf numFmtId="0" fontId="3" fillId="2" borderId="50" xfId="0" applyFont="1" applyFill="1" applyBorder="1" applyAlignment="1">
      <alignment horizontal="right" vertical="center"/>
    </xf>
    <xf numFmtId="0" fontId="8" fillId="12" borderId="24"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11" fillId="10" borderId="16" xfId="0" applyFont="1" applyFill="1" applyBorder="1" applyAlignment="1">
      <alignment horizontal="center"/>
    </xf>
    <xf numFmtId="0" fontId="11" fillId="10" borderId="17" xfId="0" applyFont="1" applyFill="1" applyBorder="1" applyAlignment="1">
      <alignment horizontal="center"/>
    </xf>
    <xf numFmtId="0" fontId="11" fillId="10" borderId="18" xfId="0" applyFont="1" applyFill="1" applyBorder="1" applyAlignment="1">
      <alignment horizont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1" xfId="0" applyFont="1" applyFill="1" applyBorder="1" applyAlignment="1">
      <alignment horizontal="left"/>
    </xf>
    <xf numFmtId="0" fontId="3" fillId="2" borderId="23" xfId="0" applyFont="1" applyFill="1" applyBorder="1" applyAlignment="1">
      <alignment horizontal="left"/>
    </xf>
    <xf numFmtId="0" fontId="14" fillId="6" borderId="45" xfId="0" applyFont="1" applyFill="1" applyBorder="1" applyAlignment="1">
      <alignment horizontal="left" vertical="center" indent="1"/>
    </xf>
    <xf numFmtId="0" fontId="14" fillId="6" borderId="8" xfId="0" applyFont="1" applyFill="1" applyBorder="1" applyAlignment="1">
      <alignment horizontal="left" vertical="center" indent="1"/>
    </xf>
    <xf numFmtId="0" fontId="17" fillId="6" borderId="45" xfId="0" applyFont="1" applyFill="1" applyBorder="1" applyAlignment="1">
      <alignment horizontal="left" vertical="center" indent="1"/>
    </xf>
    <xf numFmtId="0" fontId="17" fillId="6" borderId="8" xfId="0" applyFont="1" applyFill="1" applyBorder="1" applyAlignment="1">
      <alignment horizontal="left" vertical="center" indent="1"/>
    </xf>
    <xf numFmtId="0" fontId="11" fillId="10" borderId="40" xfId="0" applyFont="1" applyFill="1" applyBorder="1" applyAlignment="1">
      <alignment horizontal="center"/>
    </xf>
    <xf numFmtId="0" fontId="11" fillId="10" borderId="37" xfId="0" applyFont="1" applyFill="1" applyBorder="1" applyAlignment="1">
      <alignment horizontal="center"/>
    </xf>
    <xf numFmtId="0" fontId="11" fillId="10" borderId="38" xfId="0" applyFont="1" applyFill="1" applyBorder="1" applyAlignment="1">
      <alignment horizontal="center"/>
    </xf>
    <xf numFmtId="0" fontId="8" fillId="5" borderId="24"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14" fillId="6" borderId="60" xfId="0" applyFont="1" applyFill="1" applyBorder="1" applyAlignment="1">
      <alignment horizontal="left" vertical="center" indent="1"/>
    </xf>
    <xf numFmtId="0" fontId="14" fillId="6" borderId="5" xfId="0" applyFont="1" applyFill="1" applyBorder="1" applyAlignment="1">
      <alignment horizontal="left" vertical="center" indent="1"/>
    </xf>
    <xf numFmtId="0" fontId="8" fillId="12" borderId="11" xfId="0" applyFont="1" applyFill="1" applyBorder="1" applyAlignment="1">
      <alignment horizontal="center"/>
    </xf>
    <xf numFmtId="0" fontId="11" fillId="15" borderId="16" xfId="0" applyFont="1" applyFill="1" applyBorder="1" applyAlignment="1">
      <alignment horizontal="center"/>
    </xf>
    <xf numFmtId="0" fontId="11" fillId="15" borderId="17" xfId="0" applyFont="1" applyFill="1" applyBorder="1" applyAlignment="1">
      <alignment horizontal="center"/>
    </xf>
    <xf numFmtId="0" fontId="11" fillId="15" borderId="54" xfId="0" applyFont="1" applyFill="1" applyBorder="1" applyAlignment="1">
      <alignment horizontal="center"/>
    </xf>
    <xf numFmtId="0" fontId="11" fillId="15" borderId="19" xfId="0" applyFont="1" applyFill="1" applyBorder="1" applyAlignment="1">
      <alignment horizontal="center" vertical="center"/>
    </xf>
    <xf numFmtId="0" fontId="11" fillId="15" borderId="26"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3" xfId="0" applyFont="1" applyFill="1" applyBorder="1" applyAlignment="1">
      <alignment horizontal="center" wrapText="1"/>
    </xf>
    <xf numFmtId="0" fontId="3" fillId="5" borderId="44" xfId="0" applyFont="1" applyFill="1" applyBorder="1" applyAlignment="1">
      <alignment horizontal="center" wrapText="1"/>
    </xf>
    <xf numFmtId="0" fontId="3" fillId="5" borderId="1" xfId="0" applyFont="1" applyFill="1" applyBorder="1" applyAlignment="1">
      <alignment horizontal="center" vertical="center" wrapText="1"/>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3" fillId="2" borderId="4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17" borderId="33" xfId="0" applyFont="1" applyFill="1" applyBorder="1" applyAlignment="1">
      <alignment horizontal="center" vertical="center"/>
    </xf>
    <xf numFmtId="0" fontId="3" fillId="17" borderId="34"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6" borderId="12" xfId="0" applyFill="1" applyBorder="1" applyAlignment="1">
      <alignment horizontal="center"/>
    </xf>
    <xf numFmtId="0" fontId="0" fillId="6" borderId="39" xfId="0" applyFill="1" applyBorder="1" applyAlignment="1">
      <alignment horizontal="center"/>
    </xf>
    <xf numFmtId="0" fontId="0" fillId="6" borderId="50" xfId="0" applyFill="1" applyBorder="1" applyAlignment="1">
      <alignment horizontal="center"/>
    </xf>
    <xf numFmtId="0" fontId="0" fillId="6" borderId="51" xfId="0" applyFill="1" applyBorder="1" applyAlignment="1">
      <alignment horizontal="center"/>
    </xf>
    <xf numFmtId="0" fontId="0" fillId="6" borderId="49"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0" fillId="6" borderId="48" xfId="0" applyFill="1" applyBorder="1" applyAlignment="1">
      <alignment horizont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3" fillId="12" borderId="12" xfId="0" applyFont="1" applyFill="1" applyBorder="1" applyAlignment="1">
      <alignment horizontal="center" wrapText="1"/>
    </xf>
    <xf numFmtId="0" fontId="3" fillId="12" borderId="13" xfId="0" applyFont="1" applyFill="1" applyBorder="1" applyAlignment="1">
      <alignment horizontal="center" wrapText="1"/>
    </xf>
    <xf numFmtId="0" fontId="3" fillId="12" borderId="14" xfId="0" applyFont="1" applyFill="1" applyBorder="1" applyAlignment="1">
      <alignment horizontal="center" wrapText="1"/>
    </xf>
    <xf numFmtId="0" fontId="3" fillId="12" borderId="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1" fillId="15" borderId="41" xfId="0" applyFont="1" applyFill="1" applyBorder="1" applyAlignment="1">
      <alignment horizontal="left"/>
    </xf>
    <xf numFmtId="0" fontId="11" fillId="15" borderId="43" xfId="0" applyFont="1" applyFill="1" applyBorder="1" applyAlignment="1">
      <alignment horizontal="left"/>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11" fillId="15" borderId="42" xfId="0" applyFont="1" applyFill="1" applyBorder="1" applyAlignment="1">
      <alignment horizontal="left"/>
    </xf>
    <xf numFmtId="0" fontId="3" fillId="7" borderId="47" xfId="0" applyFont="1" applyFill="1" applyBorder="1" applyAlignment="1">
      <alignment horizontal="right"/>
    </xf>
    <xf numFmtId="0" fontId="3" fillId="7" borderId="48" xfId="0" applyFont="1" applyFill="1" applyBorder="1" applyAlignment="1">
      <alignment horizontal="right"/>
    </xf>
    <xf numFmtId="0" fontId="3" fillId="7" borderId="49" xfId="0" applyFont="1" applyFill="1" applyBorder="1" applyAlignment="1">
      <alignment horizontal="right"/>
    </xf>
    <xf numFmtId="0" fontId="8" fillId="12" borderId="28"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0" fillId="6" borderId="1" xfId="0" applyFill="1" applyBorder="1" applyAlignment="1">
      <alignment horizontal="center"/>
    </xf>
    <xf numFmtId="0" fontId="0" fillId="6" borderId="1" xfId="0" applyFill="1" applyBorder="1" applyAlignment="1">
      <alignment horizontal="center" vertical="center"/>
    </xf>
    <xf numFmtId="0" fontId="3" fillId="3" borderId="1" xfId="0" applyFont="1" applyFill="1" applyBorder="1" applyAlignment="1">
      <alignment horizontal="center"/>
    </xf>
  </cellXfs>
  <cellStyles count="4">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xdr:colOff>
      <xdr:row>17</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26</xdr:row>
      <xdr:rowOff>9525</xdr:rowOff>
    </xdr:from>
    <xdr:to>
      <xdr:col>8</xdr:col>
      <xdr:colOff>9524</xdr:colOff>
      <xdr:row>40</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762625"/>
          <a:ext cx="8410575"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travel, per diem, vendor’s staff training, project facility, and any other expenses associated with the delivery and implementation of the proposed items must be included in the vendor’s costs and fixed hourly rates. </a:t>
          </a:r>
        </a:p>
        <a:p>
          <a:endParaRPr lang="en-US" sz="1100"/>
        </a:p>
        <a:p>
          <a:r>
            <a:rPr lang="en-US" sz="1100"/>
            <a:t>As per the RFP, PRMP will use the "Labor Rates" supplied by the vendor as a rate card for all future change requests leveraging the  Modifications and Enhance</a:t>
          </a:r>
          <a:r>
            <a:rPr lang="en-US" sz="1100" baseline="0"/>
            <a:t>ments Pool</a:t>
          </a:r>
          <a:r>
            <a:rPr lang="en-US" sz="1100"/>
            <a:t>. </a:t>
          </a:r>
        </a:p>
        <a:p>
          <a:endParaRPr lang="en-US" sz="1100"/>
        </a:p>
        <a:p>
          <a:r>
            <a:rPr lang="en-US" sz="1100"/>
            <a:t>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Programmer and a Junior-Level Programmer require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9525</xdr:rowOff>
    </xdr:from>
    <xdr:to>
      <xdr:col>14</xdr:col>
      <xdr:colOff>19050</xdr:colOff>
      <xdr:row>35</xdr:row>
      <xdr:rowOff>161925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0" y="5505450"/>
          <a:ext cx="10744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'Hours' all other cells must not be altered.</a:t>
          </a:r>
          <a:r>
            <a:rPr lang="en-US" sz="1100" b="0" i="0" u="none" strike="noStrike" baseline="0">
              <a:solidFill>
                <a:schemeClr val="dk1"/>
              </a:solidFill>
              <a:effectLst/>
              <a:latin typeface="+mn-lt"/>
              <a:ea typeface="+mn-ea"/>
              <a:cs typeface="+mn-cs"/>
            </a:rPr>
            <a:t>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a:t>
          </a:r>
          <a:r>
            <a:rPr lang="en-US" sz="1100" b="0" i="0" u="none" strike="noStrike">
              <a:solidFill>
                <a:schemeClr val="dk1"/>
              </a:solidFill>
              <a:effectLst/>
              <a:latin typeface="+mn-lt"/>
              <a:ea typeface="+mn-ea"/>
              <a:cs typeface="+mn-cs"/>
            </a:rPr>
            <a:t>five (5) additional roles. If more than five (5) additional roles are needed, v</a:t>
          </a:r>
          <a:r>
            <a:rPr lang="en-US" sz="1100" b="0" i="0">
              <a:solidFill>
                <a:schemeClr val="dk1"/>
              </a:solidFill>
              <a:effectLst/>
              <a:latin typeface="+mn-lt"/>
              <a:ea typeface="+mn-ea"/>
              <a:cs typeface="+mn-cs"/>
            </a:rPr>
            <a:t>endors may add additional rows to the table. I</a:t>
          </a:r>
          <a:r>
            <a:rPr lang="en-US" sz="1100" b="0" i="0" u="none" strike="noStrike">
              <a:solidFill>
                <a:schemeClr val="dk1"/>
              </a:solidFill>
              <a:effectLst/>
              <a:latin typeface="+mn-lt"/>
              <a:ea typeface="+mn-ea"/>
              <a:cs typeface="+mn-cs"/>
            </a:rPr>
            <a:t>t is the vendor's responsibility to ensure that all calculated formulas are updated and correct.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D15"/>
  <sheetViews>
    <sheetView showGridLines="0" tabSelected="1" zoomScale="220" zoomScaleNormal="220" workbookViewId="0">
      <selection activeCell="F8" sqref="F8"/>
    </sheetView>
  </sheetViews>
  <sheetFormatPr defaultColWidth="8.85546875" defaultRowHeight="14.45"/>
  <cols>
    <col min="1" max="1" width="2.85546875" customWidth="1"/>
    <col min="2" max="2" width="30" customWidth="1"/>
    <col min="3" max="3" width="75.85546875" style="72" customWidth="1"/>
    <col min="5" max="5" width="11.140625" bestFit="1" customWidth="1"/>
  </cols>
  <sheetData>
    <row r="1" spans="2:4" ht="15" thickBot="1"/>
    <row r="2" spans="2:4" ht="18.600000000000001">
      <c r="B2" s="76" t="s">
        <v>0</v>
      </c>
      <c r="C2" s="77"/>
    </row>
    <row r="3" spans="2:4" ht="18.600000000000001">
      <c r="B3" s="78" t="s">
        <v>1</v>
      </c>
      <c r="C3" s="79"/>
    </row>
    <row r="4" spans="2:4" ht="15.95" thickBot="1">
      <c r="B4" s="39" t="s">
        <v>2</v>
      </c>
      <c r="C4" s="74" t="s">
        <v>3</v>
      </c>
    </row>
    <row r="5" spans="2:4" ht="15.95" thickBot="1">
      <c r="B5" s="13"/>
      <c r="C5" s="75"/>
    </row>
    <row r="6" spans="2:4" ht="15.95" thickBot="1">
      <c r="B6" s="162" t="s">
        <v>4</v>
      </c>
      <c r="C6" s="163" t="s">
        <v>5</v>
      </c>
      <c r="D6" s="3"/>
    </row>
    <row r="7" spans="2:4" ht="26.25" customHeight="1">
      <c r="B7" s="164" t="s">
        <v>6</v>
      </c>
      <c r="C7" s="165" t="s">
        <v>7</v>
      </c>
      <c r="D7" s="1"/>
    </row>
    <row r="8" spans="2:4" ht="29.1">
      <c r="B8" s="141" t="s">
        <v>8</v>
      </c>
      <c r="C8" s="125" t="s">
        <v>9</v>
      </c>
      <c r="D8" s="207"/>
    </row>
    <row r="9" spans="2:4" ht="25.5" customHeight="1">
      <c r="B9" s="142" t="s">
        <v>10</v>
      </c>
      <c r="C9" s="125" t="s">
        <v>11</v>
      </c>
      <c r="D9" s="2"/>
    </row>
    <row r="10" spans="2:4">
      <c r="B10" s="143" t="s">
        <v>12</v>
      </c>
      <c r="C10" s="125" t="s">
        <v>13</v>
      </c>
      <c r="D10" s="2"/>
    </row>
    <row r="11" spans="2:4" ht="29.1">
      <c r="B11" s="166" t="s">
        <v>14</v>
      </c>
      <c r="C11" s="167" t="s">
        <v>15</v>
      </c>
      <c r="D11" s="161"/>
    </row>
    <row r="12" spans="2:4" ht="21" customHeight="1">
      <c r="B12" s="141" t="s">
        <v>16</v>
      </c>
      <c r="C12" s="126" t="s">
        <v>17</v>
      </c>
      <c r="D12" s="3"/>
    </row>
    <row r="13" spans="2:4">
      <c r="B13" s="141" t="s">
        <v>18</v>
      </c>
      <c r="C13" s="126" t="s">
        <v>19</v>
      </c>
      <c r="D13" s="3"/>
    </row>
    <row r="14" spans="2:4">
      <c r="B14" s="142" t="s">
        <v>20</v>
      </c>
      <c r="C14" s="125" t="s">
        <v>21</v>
      </c>
      <c r="D14" s="3"/>
    </row>
    <row r="15" spans="2:4" ht="21.75" customHeight="1" thickBot="1">
      <c r="B15" s="144" t="s">
        <v>22</v>
      </c>
      <c r="C15" s="127" t="s">
        <v>23</v>
      </c>
      <c r="D15" s="3"/>
    </row>
  </sheetData>
  <hyperlinks>
    <hyperlink ref="B7" location="'1. Instructions'!A1" display="1. Instructions" xr:uid="{00000000-0004-0000-0000-000000000000}"/>
    <hyperlink ref="B8" location="'2. Cost Summary'!A1" display="2. Cost Summary" xr:uid="{00000000-0004-0000-0000-000001000000}"/>
    <hyperlink ref="B9" location="'3. Labor Rates'!A1" display="3. Labor Rates" xr:uid="{00000000-0004-0000-0000-000002000000}"/>
    <hyperlink ref="B10" location="'4. Project Deliverables'!A1" display="4. Project Deliverables" xr:uid="{00000000-0004-0000-0000-000003000000}"/>
    <hyperlink ref="B12" location="'6. Hosting &amp; Disaster Recovery'!A1" display="'6. Hosting &amp; Disaster Recovery'" xr:uid="{00000000-0004-0000-0000-000004000000}"/>
    <hyperlink ref="B13" location="'7. Packaged Software'!A1" display="'7. Packaged Software'!A1" xr:uid="{00000000-0004-0000-0000-000005000000}"/>
    <hyperlink ref="B14" location="'8. Hardware'!A1" display="8. Hardware" xr:uid="{00000000-0004-0000-0000-000006000000}"/>
    <hyperlink ref="B15" location="'9. Assumptions'!A1" display="9. Assumptions" xr:uid="{00000000-0004-0000-0000-000007000000}"/>
    <hyperlink ref="B11" location="'5. Maint &amp; Ops Support'!A1" display="5. Maint &amp; Ops Support" xr:uid="{00000000-0004-0000-0000-000008000000}"/>
  </hyperlinks>
  <printOptions horizontalCentered="1"/>
  <pageMargins left="0.7" right="0.7" top="0.75" bottom="0.75" header="0.3" footer="0.3"/>
  <pageSetup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27B"/>
    <pageSetUpPr fitToPage="1"/>
  </sheetPr>
  <dimension ref="B1:J36"/>
  <sheetViews>
    <sheetView showGridLines="0" showZeros="0" topLeftCell="A2" zoomScale="175" zoomScaleNormal="175" workbookViewId="0">
      <selection activeCell="C6" sqref="A3:C6"/>
    </sheetView>
  </sheetViews>
  <sheetFormatPr defaultColWidth="8.85546875" defaultRowHeight="14.45"/>
  <cols>
    <col min="1" max="1" width="2.85546875" customWidth="1"/>
    <col min="2" max="2" width="17.85546875" customWidth="1"/>
    <col min="3" max="4" width="14.85546875" customWidth="1"/>
    <col min="5" max="6" width="45.85546875" customWidth="1"/>
    <col min="7" max="7" width="20.85546875" customWidth="1"/>
  </cols>
  <sheetData>
    <row r="1" spans="2:10" hidden="1"/>
    <row r="2" spans="2:10" ht="15" thickBot="1"/>
    <row r="3" spans="2:10" ht="18.75" customHeight="1">
      <c r="B3" s="76" t="str">
        <f>varModuleName</f>
        <v>PRMP MES MMIS Phase III RFP</v>
      </c>
      <c r="C3" s="80"/>
      <c r="D3" s="80"/>
      <c r="E3" s="80"/>
      <c r="F3" s="80"/>
      <c r="G3" s="91"/>
    </row>
    <row r="4" spans="2:10" ht="18.75" customHeight="1">
      <c r="B4" s="78" t="s">
        <v>22</v>
      </c>
      <c r="C4" s="82"/>
      <c r="D4" s="82"/>
      <c r="E4" s="82"/>
      <c r="F4" s="82"/>
      <c r="G4" s="92"/>
    </row>
    <row r="5" spans="2:10" ht="15.95" thickBot="1">
      <c r="B5" s="39" t="s">
        <v>24</v>
      </c>
      <c r="C5" s="93" t="str">
        <f>varOfferorName</f>
        <v>&lt;Insert Name&gt;</v>
      </c>
      <c r="D5" s="94"/>
      <c r="E5" s="94"/>
      <c r="F5" s="94"/>
      <c r="G5" s="95"/>
    </row>
    <row r="6" spans="2:10" ht="15" thickBot="1"/>
    <row r="7" spans="2:10" ht="29.1">
      <c r="B7" s="96" t="s">
        <v>282</v>
      </c>
      <c r="C7" s="97" t="s">
        <v>264</v>
      </c>
      <c r="D7" s="97" t="s">
        <v>253</v>
      </c>
      <c r="E7" s="98" t="s">
        <v>5</v>
      </c>
      <c r="F7" s="98" t="s">
        <v>283</v>
      </c>
      <c r="G7" s="99" t="s">
        <v>284</v>
      </c>
      <c r="H7" s="4"/>
      <c r="I7" s="4"/>
      <c r="J7" s="4"/>
    </row>
    <row r="8" spans="2:10">
      <c r="B8" s="68">
        <v>1</v>
      </c>
      <c r="C8" s="36"/>
      <c r="D8" s="36"/>
      <c r="E8" s="37"/>
      <c r="F8" s="37"/>
      <c r="G8" s="100">
        <v>0</v>
      </c>
    </row>
    <row r="9" spans="2:10">
      <c r="B9" s="68">
        <v>2</v>
      </c>
      <c r="C9" s="36"/>
      <c r="D9" s="36"/>
      <c r="E9" s="37"/>
      <c r="F9" s="37"/>
      <c r="G9" s="100">
        <v>0</v>
      </c>
    </row>
    <row r="10" spans="2:10">
      <c r="B10" s="68">
        <v>3</v>
      </c>
      <c r="C10" s="36"/>
      <c r="D10" s="36"/>
      <c r="E10" s="37"/>
      <c r="F10" s="37"/>
      <c r="G10" s="100">
        <v>0</v>
      </c>
    </row>
    <row r="11" spans="2:10">
      <c r="B11" s="68">
        <v>4</v>
      </c>
      <c r="C11" s="36"/>
      <c r="D11" s="36"/>
      <c r="E11" s="37"/>
      <c r="F11" s="37"/>
      <c r="G11" s="100">
        <v>0</v>
      </c>
    </row>
    <row r="12" spans="2:10">
      <c r="B12" s="68">
        <v>5</v>
      </c>
      <c r="C12" s="36"/>
      <c r="D12" s="36"/>
      <c r="E12" s="37"/>
      <c r="F12" s="37"/>
      <c r="G12" s="100">
        <v>0</v>
      </c>
    </row>
    <row r="13" spans="2:10">
      <c r="B13" s="68">
        <v>6</v>
      </c>
      <c r="C13" s="36"/>
      <c r="D13" s="36"/>
      <c r="E13" s="37"/>
      <c r="F13" s="37"/>
      <c r="G13" s="100">
        <v>0</v>
      </c>
    </row>
    <row r="14" spans="2:10">
      <c r="B14" s="68">
        <v>7</v>
      </c>
      <c r="C14" s="36"/>
      <c r="D14" s="36"/>
      <c r="E14" s="37"/>
      <c r="F14" s="37"/>
      <c r="G14" s="100">
        <v>0</v>
      </c>
    </row>
    <row r="15" spans="2:10">
      <c r="B15" s="68">
        <v>8</v>
      </c>
      <c r="C15" s="36"/>
      <c r="D15" s="36"/>
      <c r="E15" s="37"/>
      <c r="F15" s="37"/>
      <c r="G15" s="100">
        <v>0</v>
      </c>
    </row>
    <row r="16" spans="2:10">
      <c r="B16" s="68">
        <v>9</v>
      </c>
      <c r="C16" s="36"/>
      <c r="D16" s="36"/>
      <c r="E16" s="37"/>
      <c r="F16" s="37"/>
      <c r="G16" s="100">
        <v>0</v>
      </c>
    </row>
    <row r="17" spans="2:7">
      <c r="B17" s="68">
        <v>10</v>
      </c>
      <c r="C17" s="36"/>
      <c r="D17" s="36"/>
      <c r="E17" s="37"/>
      <c r="F17" s="37"/>
      <c r="G17" s="100">
        <v>0</v>
      </c>
    </row>
    <row r="18" spans="2:7">
      <c r="B18" s="68">
        <v>11</v>
      </c>
      <c r="C18" s="36"/>
      <c r="D18" s="36"/>
      <c r="E18" s="37"/>
      <c r="F18" s="37"/>
      <c r="G18" s="100">
        <v>0</v>
      </c>
    </row>
    <row r="19" spans="2:7">
      <c r="B19" s="68">
        <v>12</v>
      </c>
      <c r="C19" s="36"/>
      <c r="D19" s="36"/>
      <c r="E19" s="37"/>
      <c r="F19" s="37"/>
      <c r="G19" s="100">
        <v>0</v>
      </c>
    </row>
    <row r="20" spans="2:7">
      <c r="B20" s="68">
        <v>13</v>
      </c>
      <c r="C20" s="36"/>
      <c r="D20" s="36"/>
      <c r="E20" s="37"/>
      <c r="F20" s="37"/>
      <c r="G20" s="100">
        <v>0</v>
      </c>
    </row>
    <row r="21" spans="2:7">
      <c r="B21" s="68">
        <v>14</v>
      </c>
      <c r="C21" s="36"/>
      <c r="D21" s="36"/>
      <c r="E21" s="37"/>
      <c r="F21" s="37"/>
      <c r="G21" s="100">
        <v>0</v>
      </c>
    </row>
    <row r="22" spans="2:7">
      <c r="B22" s="68">
        <v>15</v>
      </c>
      <c r="C22" s="36"/>
      <c r="D22" s="36"/>
      <c r="E22" s="37"/>
      <c r="F22" s="37"/>
      <c r="G22" s="100">
        <v>0</v>
      </c>
    </row>
    <row r="23" spans="2:7">
      <c r="B23" s="68">
        <v>16</v>
      </c>
      <c r="C23" s="36"/>
      <c r="D23" s="36"/>
      <c r="E23" s="37"/>
      <c r="F23" s="37"/>
      <c r="G23" s="100">
        <v>0</v>
      </c>
    </row>
    <row r="24" spans="2:7">
      <c r="B24" s="68">
        <v>17</v>
      </c>
      <c r="C24" s="36"/>
      <c r="D24" s="36"/>
      <c r="E24" s="37"/>
      <c r="F24" s="37"/>
      <c r="G24" s="100">
        <v>0</v>
      </c>
    </row>
    <row r="25" spans="2:7">
      <c r="B25" s="68">
        <v>18</v>
      </c>
      <c r="C25" s="36"/>
      <c r="D25" s="36"/>
      <c r="E25" s="37"/>
      <c r="F25" s="37"/>
      <c r="G25" s="100">
        <v>0</v>
      </c>
    </row>
    <row r="26" spans="2:7">
      <c r="B26" s="68">
        <v>19</v>
      </c>
      <c r="C26" s="36"/>
      <c r="D26" s="36"/>
      <c r="E26" s="37"/>
      <c r="F26" s="37"/>
      <c r="G26" s="100">
        <v>0</v>
      </c>
    </row>
    <row r="27" spans="2:7" ht="15" thickBot="1">
      <c r="B27" s="69">
        <v>20</v>
      </c>
      <c r="C27" s="101"/>
      <c r="D27" s="101"/>
      <c r="E27" s="102"/>
      <c r="F27" s="102"/>
      <c r="G27" s="103">
        <v>0</v>
      </c>
    </row>
    <row r="29" spans="2:7">
      <c r="B29" s="300" t="s">
        <v>42</v>
      </c>
      <c r="C29" s="301"/>
      <c r="D29" s="301"/>
      <c r="E29" s="301"/>
      <c r="F29" s="301"/>
      <c r="G29" s="301"/>
    </row>
    <row r="30" spans="2:7" ht="15" customHeight="1">
      <c r="B30" s="303" t="s">
        <v>285</v>
      </c>
      <c r="C30" s="304"/>
      <c r="D30" s="304"/>
      <c r="E30" s="304"/>
      <c r="F30" s="304"/>
      <c r="G30" s="305"/>
    </row>
    <row r="31" spans="2:7">
      <c r="B31" s="306"/>
      <c r="C31" s="307"/>
      <c r="D31" s="307"/>
      <c r="E31" s="307"/>
      <c r="F31" s="307"/>
      <c r="G31" s="308"/>
    </row>
    <row r="32" spans="2:7">
      <c r="B32" s="306"/>
      <c r="C32" s="307"/>
      <c r="D32" s="307"/>
      <c r="E32" s="307"/>
      <c r="F32" s="307"/>
      <c r="G32" s="308"/>
    </row>
    <row r="33" spans="2:7">
      <c r="B33" s="306"/>
      <c r="C33" s="307"/>
      <c r="D33" s="307"/>
      <c r="E33" s="307"/>
      <c r="F33" s="307"/>
      <c r="G33" s="308"/>
    </row>
    <row r="34" spans="2:7">
      <c r="B34" s="306"/>
      <c r="C34" s="307"/>
      <c r="D34" s="307"/>
      <c r="E34" s="307"/>
      <c r="F34" s="307"/>
      <c r="G34" s="308"/>
    </row>
    <row r="35" spans="2:7">
      <c r="B35" s="309"/>
      <c r="C35" s="310"/>
      <c r="D35" s="310"/>
      <c r="E35" s="310"/>
      <c r="F35" s="310"/>
      <c r="G35" s="311"/>
    </row>
    <row r="36" spans="2:7">
      <c r="B36" s="12"/>
      <c r="C36" s="12"/>
      <c r="D36" s="12"/>
      <c r="E36" s="12"/>
      <c r="F36" s="12"/>
      <c r="G36" s="12"/>
    </row>
  </sheetData>
  <mergeCells count="2">
    <mergeCell ref="B29:G29"/>
    <mergeCell ref="B30:G35"/>
  </mergeCells>
  <printOptions horizontalCentered="1"/>
  <pageMargins left="0.7" right="0.7" top="0.75" bottom="0.75" header="0.3" footer="0.3"/>
  <pageSetup scale="76"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B1:E19"/>
  <sheetViews>
    <sheetView showGridLines="0" showZeros="0" zoomScale="190" zoomScaleNormal="190" workbookViewId="0">
      <pane ySplit="7" topLeftCell="A8" activePane="bottomLeft" state="frozen"/>
      <selection pane="bottomLeft" activeCell="C4" sqref="C4:D4"/>
      <selection activeCell="A11" sqref="A11:S13"/>
    </sheetView>
  </sheetViews>
  <sheetFormatPr defaultColWidth="8.85546875" defaultRowHeight="14.45"/>
  <cols>
    <col min="1" max="1" width="3.85546875" customWidth="1"/>
    <col min="2" max="2" width="14.85546875" customWidth="1"/>
    <col min="3" max="3" width="85.85546875" customWidth="1"/>
    <col min="4" max="4" width="18.28515625" customWidth="1"/>
  </cols>
  <sheetData>
    <row r="1" spans="2:5" ht="15" thickBot="1"/>
    <row r="2" spans="2:5" ht="18.600000000000001">
      <c r="B2" s="76" t="str">
        <f>varModuleName</f>
        <v>PRMP MES MMIS Phase III RFP</v>
      </c>
      <c r="C2" s="80"/>
      <c r="D2" s="24"/>
    </row>
    <row r="3" spans="2:5" ht="18.600000000000001">
      <c r="B3" s="81" t="s">
        <v>6</v>
      </c>
      <c r="C3" s="82"/>
      <c r="D3" s="25"/>
    </row>
    <row r="4" spans="2:5" ht="15.6">
      <c r="B4" s="38" t="s">
        <v>24</v>
      </c>
      <c r="C4" s="225" t="str">
        <f>TOC!C4</f>
        <v>&lt;Insert Name&gt;</v>
      </c>
      <c r="D4" s="226"/>
    </row>
    <row r="5" spans="2:5" ht="47.25" customHeight="1" thickBot="1">
      <c r="B5" s="222" t="s">
        <v>25</v>
      </c>
      <c r="C5" s="223"/>
      <c r="D5" s="224"/>
    </row>
    <row r="6" spans="2:5" ht="15" thickBot="1">
      <c r="B6" s="8"/>
      <c r="C6" s="8"/>
      <c r="D6" s="8"/>
    </row>
    <row r="7" spans="2:5">
      <c r="B7" s="83" t="s">
        <v>26</v>
      </c>
      <c r="C7" s="84" t="s">
        <v>27</v>
      </c>
      <c r="D7" s="85" t="s">
        <v>28</v>
      </c>
    </row>
    <row r="8" spans="2:5" ht="57.95">
      <c r="B8" s="43">
        <v>1</v>
      </c>
      <c r="C8" s="6" t="s">
        <v>29</v>
      </c>
      <c r="D8" s="44" t="s">
        <v>30</v>
      </c>
    </row>
    <row r="9" spans="2:5" ht="43.5">
      <c r="B9" s="43">
        <v>2</v>
      </c>
      <c r="C9" s="7" t="s">
        <v>31</v>
      </c>
      <c r="D9" s="44" t="s">
        <v>30</v>
      </c>
    </row>
    <row r="10" spans="2:5" ht="43.5">
      <c r="B10" s="43">
        <v>3</v>
      </c>
      <c r="C10" s="6" t="s">
        <v>32</v>
      </c>
      <c r="D10" s="44" t="s">
        <v>30</v>
      </c>
    </row>
    <row r="11" spans="2:5" ht="57.95">
      <c r="B11" s="43">
        <v>4</v>
      </c>
      <c r="C11" s="7" t="s">
        <v>33</v>
      </c>
      <c r="D11" s="44" t="s">
        <v>30</v>
      </c>
    </row>
    <row r="12" spans="2:5" ht="29.1">
      <c r="B12" s="43">
        <v>5</v>
      </c>
      <c r="C12" s="6" t="s">
        <v>34</v>
      </c>
      <c r="D12" s="44" t="s">
        <v>8</v>
      </c>
    </row>
    <row r="13" spans="2:5" ht="43.5">
      <c r="B13" s="43">
        <v>6</v>
      </c>
      <c r="C13" s="6" t="s">
        <v>35</v>
      </c>
      <c r="D13" s="44" t="s">
        <v>36</v>
      </c>
    </row>
    <row r="14" spans="2:5" ht="43.5">
      <c r="B14" s="43">
        <v>7</v>
      </c>
      <c r="C14" s="202" t="s">
        <v>37</v>
      </c>
      <c r="D14" s="44" t="s">
        <v>12</v>
      </c>
      <c r="E14" s="161"/>
    </row>
    <row r="15" spans="2:5" ht="43.5">
      <c r="B15" s="43">
        <v>8</v>
      </c>
      <c r="C15" s="202" t="s">
        <v>38</v>
      </c>
      <c r="D15" s="44" t="s">
        <v>12</v>
      </c>
    </row>
    <row r="16" spans="2:5" ht="29.1">
      <c r="B16" s="43">
        <v>9</v>
      </c>
      <c r="C16" s="202" t="s">
        <v>39</v>
      </c>
      <c r="D16" s="44" t="s">
        <v>14</v>
      </c>
      <c r="E16" s="161"/>
    </row>
    <row r="17" spans="2:4" ht="44.1" thickBot="1">
      <c r="B17" s="43">
        <v>10</v>
      </c>
      <c r="C17" s="6" t="s">
        <v>40</v>
      </c>
      <c r="D17" s="47" t="s">
        <v>22</v>
      </c>
    </row>
    <row r="18" spans="2:4" ht="58.5" thickBot="1">
      <c r="B18" s="45">
        <v>11</v>
      </c>
      <c r="C18" s="46" t="s">
        <v>41</v>
      </c>
      <c r="D18" s="47" t="s">
        <v>22</v>
      </c>
    </row>
    <row r="19" spans="2:4">
      <c r="B19" s="151"/>
      <c r="C19" s="12"/>
      <c r="D19" s="152"/>
    </row>
  </sheetData>
  <sheetProtection algorithmName="SHA-512" hashValue="mniv7fdmB7JA2gDL5sDIU5mRnFSG5amgUbFPGt/9AhA2JTz6Uik56um1qrq82UtRlktlmSqcBoCkwerI8qaweg==" saltValue="n2MMLrXMWOaZxperQWb70Q==" spinCount="100000" sheet="1" objects="1" scenarios="1"/>
  <mergeCells count="2">
    <mergeCell ref="B5:D5"/>
    <mergeCell ref="C4:D4"/>
  </mergeCells>
  <printOptions horizontalCentered="1"/>
  <pageMargins left="0.7" right="0.7" top="0.75" bottom="0.75" header="0.3" footer="0.3"/>
  <pageSetup scale="76" fitToHeight="0" orientation="portrait"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1:L39"/>
  <sheetViews>
    <sheetView showGridLines="0" showZeros="0" topLeftCell="A2" zoomScale="115" zoomScaleNormal="115" workbookViewId="0">
      <selection activeCell="C21" sqref="C21"/>
    </sheetView>
  </sheetViews>
  <sheetFormatPr defaultColWidth="8.85546875" defaultRowHeight="14.45"/>
  <cols>
    <col min="1" max="1" width="2.85546875" customWidth="1"/>
    <col min="2" max="2" width="45.42578125" bestFit="1" customWidth="1"/>
    <col min="3" max="3" width="16.85546875" customWidth="1"/>
    <col min="4" max="4" width="15.5703125" customWidth="1"/>
    <col min="5" max="5" width="21.42578125" customWidth="1"/>
    <col min="6" max="17" width="15.28515625" customWidth="1"/>
  </cols>
  <sheetData>
    <row r="1" spans="2:12" hidden="1"/>
    <row r="2" spans="2:12" ht="15" thickBot="1"/>
    <row r="3" spans="2:12" ht="18.600000000000001">
      <c r="B3" s="76" t="str">
        <f>varModuleName</f>
        <v>PRMP MES MMIS Phase III RFP</v>
      </c>
      <c r="C3" s="80"/>
      <c r="D3" s="80"/>
      <c r="E3" s="80"/>
      <c r="F3" s="80"/>
      <c r="G3" s="80"/>
      <c r="H3" s="80"/>
      <c r="I3" s="80"/>
      <c r="J3" s="86"/>
    </row>
    <row r="4" spans="2:12" ht="18.600000000000001">
      <c r="B4" s="78" t="s">
        <v>8</v>
      </c>
      <c r="C4" s="82"/>
      <c r="D4" s="82"/>
      <c r="E4" s="82"/>
      <c r="F4" s="82"/>
      <c r="G4" s="82"/>
      <c r="H4" s="82"/>
      <c r="I4" s="82"/>
      <c r="J4" s="87"/>
    </row>
    <row r="5" spans="2:12" ht="15.95" thickBot="1">
      <c r="B5" s="39" t="s">
        <v>24</v>
      </c>
      <c r="C5" s="227" t="str">
        <f>TOC!C4</f>
        <v>&lt;Insert Name&gt;</v>
      </c>
      <c r="D5" s="227"/>
      <c r="E5" s="227"/>
      <c r="F5" s="227"/>
      <c r="G5" s="227"/>
      <c r="H5" s="227"/>
      <c r="I5" s="227"/>
      <c r="J5" s="228"/>
    </row>
    <row r="6" spans="2:12" ht="15" thickBot="1"/>
    <row r="7" spans="2:12">
      <c r="B7" s="232" t="s">
        <v>42</v>
      </c>
      <c r="C7" s="233"/>
      <c r="D7" s="233"/>
      <c r="E7" s="233"/>
      <c r="F7" s="233"/>
      <c r="G7" s="233"/>
      <c r="H7" s="233"/>
      <c r="I7" s="233"/>
      <c r="J7" s="234"/>
    </row>
    <row r="8" spans="2:12" ht="36" customHeight="1" thickBot="1">
      <c r="B8" s="229" t="s">
        <v>43</v>
      </c>
      <c r="C8" s="230"/>
      <c r="D8" s="230"/>
      <c r="E8" s="230"/>
      <c r="F8" s="230"/>
      <c r="G8" s="230"/>
      <c r="H8" s="230"/>
      <c r="I8" s="230"/>
      <c r="J8" s="231"/>
    </row>
    <row r="9" spans="2:12" ht="16.5" customHeight="1" thickBot="1"/>
    <row r="10" spans="2:12" ht="15.6">
      <c r="B10" s="241" t="s">
        <v>44</v>
      </c>
      <c r="C10" s="242"/>
      <c r="D10" s="242"/>
      <c r="E10" s="242"/>
      <c r="F10" s="242"/>
      <c r="G10" s="242"/>
      <c r="H10" s="242"/>
      <c r="I10" s="242"/>
      <c r="J10" s="242"/>
      <c r="K10" s="242"/>
      <c r="L10" s="242"/>
    </row>
    <row r="11" spans="2:12" ht="29.1">
      <c r="B11" s="237" t="s">
        <v>5</v>
      </c>
      <c r="C11" s="239" t="s">
        <v>45</v>
      </c>
      <c r="D11" s="240"/>
      <c r="E11" s="209" t="s">
        <v>46</v>
      </c>
      <c r="F11" s="243" t="s">
        <v>47</v>
      </c>
      <c r="G11" s="244"/>
      <c r="H11" s="243" t="s">
        <v>48</v>
      </c>
      <c r="I11" s="244"/>
      <c r="J11" s="243" t="s">
        <v>49</v>
      </c>
      <c r="K11" s="244"/>
      <c r="L11" s="235" t="s">
        <v>50</v>
      </c>
    </row>
    <row r="12" spans="2:12" ht="15" customHeight="1">
      <c r="B12" s="238"/>
      <c r="C12" s="205" t="s">
        <v>51</v>
      </c>
      <c r="D12" s="201" t="s">
        <v>52</v>
      </c>
      <c r="E12" s="15" t="s">
        <v>52</v>
      </c>
      <c r="F12" s="14" t="s">
        <v>53</v>
      </c>
      <c r="G12" s="15" t="s">
        <v>54</v>
      </c>
      <c r="H12" s="14" t="s">
        <v>55</v>
      </c>
      <c r="I12" s="15" t="s">
        <v>56</v>
      </c>
      <c r="J12" s="14" t="s">
        <v>57</v>
      </c>
      <c r="K12" s="15" t="s">
        <v>58</v>
      </c>
      <c r="L12" s="236"/>
    </row>
    <row r="13" spans="2:12">
      <c r="B13" s="28" t="s">
        <v>59</v>
      </c>
      <c r="C13" s="203">
        <f>varTotalImplementationCost</f>
        <v>0</v>
      </c>
      <c r="D13" s="197">
        <f>+'4. Project Deliverables'!$K$9*6</f>
        <v>0</v>
      </c>
      <c r="E13" s="203">
        <f>+'4. Project Deliverables'!$K$9*6</f>
        <v>0</v>
      </c>
      <c r="F13" s="197">
        <f>+'4. Project Deliverables'!$K$9*12</f>
        <v>0</v>
      </c>
      <c r="G13" s="203">
        <f>+'4. Project Deliverables'!$K$9*12</f>
        <v>0</v>
      </c>
      <c r="H13" s="197">
        <f>+'4. Project Deliverables'!$K$9*12</f>
        <v>0</v>
      </c>
      <c r="I13" s="203">
        <f>+'4. Project Deliverables'!$K$9*12</f>
        <v>0</v>
      </c>
      <c r="J13" s="197">
        <f>+'4. Project Deliverables'!$K$9*12</f>
        <v>0</v>
      </c>
      <c r="K13" s="203">
        <f>+'4. Project Deliverables'!$K$9*12</f>
        <v>0</v>
      </c>
      <c r="L13" s="29">
        <f>SUM(C13:K13)</f>
        <v>0</v>
      </c>
    </row>
    <row r="14" spans="2:12">
      <c r="B14" s="28" t="s">
        <v>60</v>
      </c>
      <c r="C14" s="206"/>
      <c r="D14" s="198"/>
      <c r="E14" s="20">
        <f>'5. Maint &amp; Ops Support'!D27</f>
        <v>0</v>
      </c>
      <c r="F14" s="26">
        <f>'5. Maint &amp; Ops Support'!F27</f>
        <v>0</v>
      </c>
      <c r="G14" s="18">
        <f>'5. Maint &amp; Ops Support'!H27</f>
        <v>0</v>
      </c>
      <c r="H14" s="27">
        <f>'5. Maint &amp; Ops Support'!J27</f>
        <v>0</v>
      </c>
      <c r="I14" s="18">
        <f>'5. Maint &amp; Ops Support'!L27</f>
        <v>0</v>
      </c>
      <c r="J14" s="27">
        <f>'5. Maint &amp; Ops Support'!N27</f>
        <v>0</v>
      </c>
      <c r="K14" s="18">
        <f>'5. Maint &amp; Ops Support'!P27</f>
        <v>0</v>
      </c>
      <c r="L14" s="29">
        <f>SUM(E14:K14)</f>
        <v>0</v>
      </c>
    </row>
    <row r="15" spans="2:12">
      <c r="B15" s="28" t="s">
        <v>61</v>
      </c>
      <c r="C15" s="204">
        <f>'6. Hosting &amp; Disaster Recovery'!C14</f>
        <v>0</v>
      </c>
      <c r="D15" s="199">
        <f>'6. Hosting &amp; Disaster Recovery'!D14</f>
        <v>0</v>
      </c>
      <c r="E15" s="20">
        <f>'6. Hosting &amp; Disaster Recovery'!E14</f>
        <v>0</v>
      </c>
      <c r="F15" s="26">
        <f>'6. Hosting &amp; Disaster Recovery'!F14</f>
        <v>0</v>
      </c>
      <c r="G15" s="18">
        <f>'6. Hosting &amp; Disaster Recovery'!G14</f>
        <v>0</v>
      </c>
      <c r="H15" s="27">
        <f>'6. Hosting &amp; Disaster Recovery'!H14</f>
        <v>0</v>
      </c>
      <c r="I15" s="18">
        <f>'6. Hosting &amp; Disaster Recovery'!I14</f>
        <v>0</v>
      </c>
      <c r="J15" s="27">
        <f>'6. Hosting &amp; Disaster Recovery'!J14</f>
        <v>0</v>
      </c>
      <c r="K15" s="18">
        <f>'6. Hosting &amp; Disaster Recovery'!K14</f>
        <v>0</v>
      </c>
      <c r="L15" s="29">
        <f>SUM(C15:K15)</f>
        <v>0</v>
      </c>
    </row>
    <row r="16" spans="2:12">
      <c r="B16" s="30" t="s">
        <v>62</v>
      </c>
      <c r="C16" s="204">
        <f>+varTotalPackagedSWcosts</f>
        <v>0</v>
      </c>
      <c r="D16" s="26">
        <f>'7. Packaged Software'!J24</f>
        <v>0</v>
      </c>
      <c r="E16" s="20">
        <f>'7. Packaged Software'!K24</f>
        <v>0</v>
      </c>
      <c r="F16" s="26">
        <f>'7. Packaged Software'!L24</f>
        <v>0</v>
      </c>
      <c r="G16" s="18">
        <f>'7. Packaged Software'!M24</f>
        <v>0</v>
      </c>
      <c r="H16" s="27">
        <f>'7. Packaged Software'!N24</f>
        <v>0</v>
      </c>
      <c r="I16" s="18">
        <f>'7. Packaged Software'!O24</f>
        <v>0</v>
      </c>
      <c r="J16" s="27">
        <f>'7. Packaged Software'!P24</f>
        <v>0</v>
      </c>
      <c r="K16" s="18">
        <f>'7. Packaged Software'!Q24</f>
        <v>0</v>
      </c>
      <c r="L16" s="29">
        <f>+'7. Packaged Software'!U24</f>
        <v>0</v>
      </c>
    </row>
    <row r="17" spans="2:12">
      <c r="B17" s="28" t="s">
        <v>63</v>
      </c>
      <c r="C17" s="204">
        <f>+'8.Hardware (If Applicable)'!varTotalPackagedSWcosts</f>
        <v>0</v>
      </c>
      <c r="D17" s="199">
        <f>+'8.Hardware (If Applicable)'!J20</f>
        <v>0</v>
      </c>
      <c r="E17" s="204">
        <f>+'8.Hardware (If Applicable)'!K20</f>
        <v>0</v>
      </c>
      <c r="F17" s="199">
        <f>+'8.Hardware (If Applicable)'!L20</f>
        <v>0</v>
      </c>
      <c r="G17" s="204">
        <f>+'8.Hardware (If Applicable)'!M20</f>
        <v>0</v>
      </c>
      <c r="H17" s="199">
        <f>+'8.Hardware (If Applicable)'!N20</f>
        <v>0</v>
      </c>
      <c r="I17" s="204">
        <f>+'8.Hardware (If Applicable)'!O20</f>
        <v>0</v>
      </c>
      <c r="J17" s="199">
        <f>+'8.Hardware (If Applicable)'!P20</f>
        <v>0</v>
      </c>
      <c r="K17" s="204">
        <f>+'8.Hardware (If Applicable)'!Q20</f>
        <v>0</v>
      </c>
      <c r="L17" s="29">
        <f>+'8.Hardware (If Applicable)'!U20</f>
        <v>0</v>
      </c>
    </row>
    <row r="18" spans="2:12" ht="15" thickBot="1">
      <c r="B18" s="88" t="s">
        <v>64</v>
      </c>
      <c r="C18" s="200">
        <f xml:space="preserve"> SUM(C13, C15,C16,C17)</f>
        <v>0</v>
      </c>
      <c r="D18" s="200">
        <f xml:space="preserve"> SUM(D13, D15,D16,D17)</f>
        <v>0</v>
      </c>
      <c r="E18" s="31">
        <f t="shared" ref="E18:K18" si="0">SUM(E14:E17)</f>
        <v>0</v>
      </c>
      <c r="F18" s="31">
        <f t="shared" si="0"/>
        <v>0</v>
      </c>
      <c r="G18" s="31">
        <f t="shared" si="0"/>
        <v>0</v>
      </c>
      <c r="H18" s="31">
        <f t="shared" si="0"/>
        <v>0</v>
      </c>
      <c r="I18" s="31">
        <f t="shared" si="0"/>
        <v>0</v>
      </c>
      <c r="J18" s="31">
        <f t="shared" si="0"/>
        <v>0</v>
      </c>
      <c r="K18" s="31">
        <f t="shared" si="0"/>
        <v>0</v>
      </c>
      <c r="L18" s="32">
        <f>SUM(L13:L17)</f>
        <v>0</v>
      </c>
    </row>
    <row r="22" spans="2:12">
      <c r="C22" s="161"/>
      <c r="D22" s="161"/>
    </row>
    <row r="24" spans="2:12" ht="41.25" customHeight="1"/>
    <row r="39" spans="3:3">
      <c r="C39" s="34"/>
    </row>
  </sheetData>
  <sheetProtection algorithmName="SHA-512" hashValue="B9mJLV9zN4Jhiv9sgwMAHQsYu/Te1836EZoZS0ABdh7FeDbalZKmP84p6Q5RZLdsNqeDuN8NI9t6TzcyC4WWBw==" saltValue="8nax0GgfDzoxOP9e1XKtGQ==" spinCount="100000" sheet="1" objects="1" scenarios="1"/>
  <mergeCells count="11">
    <mergeCell ref="C5:G5"/>
    <mergeCell ref="H5:J5"/>
    <mergeCell ref="B8:J8"/>
    <mergeCell ref="B7:J7"/>
    <mergeCell ref="L11:L12"/>
    <mergeCell ref="B11:B12"/>
    <mergeCell ref="C11:D11"/>
    <mergeCell ref="B10:L10"/>
    <mergeCell ref="F11:G11"/>
    <mergeCell ref="H11:I11"/>
    <mergeCell ref="J11:K11"/>
  </mergeCells>
  <printOptions horizontalCentered="1"/>
  <pageMargins left="0.7" right="0.7" top="0.75" bottom="0.75" header="0.3" footer="0.3"/>
  <pageSetup scale="67"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1:M31"/>
  <sheetViews>
    <sheetView showGridLines="0" showZeros="0" topLeftCell="A2" zoomScale="130" zoomScaleNormal="130" workbookViewId="0">
      <pane ySplit="7" topLeftCell="A18" activePane="bottomLeft" state="frozen"/>
      <selection pane="bottomLeft" activeCell="E25" sqref="A25:E25"/>
      <selection activeCell="A11" sqref="A11:S13"/>
    </sheetView>
  </sheetViews>
  <sheetFormatPr defaultColWidth="8.85546875" defaultRowHeight="14.45"/>
  <cols>
    <col min="1" max="1" width="2.85546875" customWidth="1"/>
    <col min="2" max="2" width="25.7109375" customWidth="1"/>
    <col min="3" max="3" width="10.28515625" customWidth="1"/>
    <col min="4" max="4" width="4.85546875" customWidth="1"/>
    <col min="5" max="5" width="25.42578125" customWidth="1"/>
    <col min="6" max="7" width="19.85546875" customWidth="1"/>
    <col min="8" max="13" width="20" customWidth="1"/>
  </cols>
  <sheetData>
    <row r="1" spans="2:13" hidden="1"/>
    <row r="2" spans="2:13" ht="15" thickBot="1"/>
    <row r="3" spans="2:13" ht="18.600000000000001">
      <c r="B3" s="22" t="str">
        <f>varModuleName</f>
        <v>PRMP MES MMIS Phase III RFP</v>
      </c>
      <c r="C3" s="23"/>
      <c r="D3" s="23"/>
      <c r="E3" s="23"/>
      <c r="F3" s="23"/>
      <c r="G3" s="23"/>
      <c r="H3" s="24"/>
    </row>
    <row r="4" spans="2:13" ht="18.600000000000001">
      <c r="B4" s="33" t="s">
        <v>10</v>
      </c>
      <c r="C4" s="21"/>
      <c r="D4" s="21"/>
      <c r="E4" s="21"/>
      <c r="F4" s="21"/>
      <c r="G4" s="21"/>
      <c r="H4" s="25"/>
    </row>
    <row r="5" spans="2:13" ht="15.95" thickBot="1">
      <c r="B5" s="39" t="s">
        <v>24</v>
      </c>
      <c r="C5" s="227" t="str">
        <f>TOC!C4</f>
        <v>&lt;Insert Name&gt;</v>
      </c>
      <c r="D5" s="227"/>
      <c r="E5" s="227"/>
      <c r="F5" s="227"/>
      <c r="G5" s="227"/>
      <c r="H5" s="228"/>
    </row>
    <row r="6" spans="2:13" ht="15" thickBot="1"/>
    <row r="7" spans="2:13" ht="35.25" customHeight="1" thickBot="1">
      <c r="B7" s="248" t="s">
        <v>65</v>
      </c>
      <c r="C7" s="249"/>
      <c r="E7" s="245" t="s">
        <v>66</v>
      </c>
      <c r="F7" s="246"/>
      <c r="G7" s="246"/>
      <c r="H7" s="246"/>
      <c r="I7" s="246"/>
      <c r="J7" s="246"/>
      <c r="K7" s="246"/>
      <c r="L7" s="246"/>
      <c r="M7" s="247"/>
    </row>
    <row r="8" spans="2:13" ht="29.45" thickBot="1">
      <c r="B8" s="156" t="s">
        <v>67</v>
      </c>
      <c r="C8" s="157" t="s">
        <v>68</v>
      </c>
      <c r="E8" s="156" t="s">
        <v>67</v>
      </c>
      <c r="F8" s="171" t="s">
        <v>69</v>
      </c>
      <c r="G8" s="171" t="s">
        <v>70</v>
      </c>
      <c r="H8" s="171" t="s">
        <v>71</v>
      </c>
      <c r="I8" s="171" t="s">
        <v>72</v>
      </c>
      <c r="J8" s="171" t="s">
        <v>73</v>
      </c>
      <c r="K8" s="171" t="s">
        <v>74</v>
      </c>
      <c r="L8" s="171" t="s">
        <v>75</v>
      </c>
      <c r="M8" s="171" t="s">
        <v>76</v>
      </c>
    </row>
    <row r="9" spans="2:13">
      <c r="B9" s="153" t="s">
        <v>77</v>
      </c>
      <c r="C9" s="155">
        <v>0</v>
      </c>
      <c r="E9" s="153" t="s">
        <v>77</v>
      </c>
      <c r="F9" s="168">
        <v>0</v>
      </c>
      <c r="G9" s="154">
        <v>0</v>
      </c>
      <c r="H9" s="154">
        <v>0</v>
      </c>
      <c r="I9" s="154">
        <v>0</v>
      </c>
      <c r="J9" s="154">
        <v>0</v>
      </c>
      <c r="K9" s="154">
        <v>0</v>
      </c>
      <c r="L9" s="154">
        <v>0</v>
      </c>
      <c r="M9" s="155">
        <v>0</v>
      </c>
    </row>
    <row r="10" spans="2:13">
      <c r="B10" s="41" t="s">
        <v>78</v>
      </c>
      <c r="C10" s="48">
        <v>0</v>
      </c>
      <c r="E10" s="41" t="str">
        <f>B10</f>
        <v>Project Manager</v>
      </c>
      <c r="F10" s="169">
        <v>0</v>
      </c>
      <c r="G10" s="9">
        <v>0</v>
      </c>
      <c r="H10" s="9">
        <v>0</v>
      </c>
      <c r="I10" s="9">
        <v>0</v>
      </c>
      <c r="J10" s="9">
        <v>0</v>
      </c>
      <c r="K10" s="9">
        <v>0</v>
      </c>
      <c r="L10" s="9">
        <v>0</v>
      </c>
      <c r="M10" s="48">
        <v>0</v>
      </c>
    </row>
    <row r="11" spans="2:13">
      <c r="B11" s="41" t="s">
        <v>79</v>
      </c>
      <c r="C11" s="48">
        <v>0</v>
      </c>
      <c r="E11" s="41" t="str">
        <f t="shared" ref="E11:E19" si="0">B11</f>
        <v>Business Lead</v>
      </c>
      <c r="F11" s="169">
        <v>0</v>
      </c>
      <c r="G11" s="9">
        <v>0</v>
      </c>
      <c r="H11" s="9">
        <v>0</v>
      </c>
      <c r="I11" s="9">
        <v>0</v>
      </c>
      <c r="J11" s="9">
        <v>0</v>
      </c>
      <c r="K11" s="9">
        <v>0</v>
      </c>
      <c r="L11" s="9">
        <v>0</v>
      </c>
      <c r="M11" s="48">
        <v>0</v>
      </c>
    </row>
    <row r="12" spans="2:13">
      <c r="B12" s="41" t="s">
        <v>80</v>
      </c>
      <c r="C12" s="48">
        <v>0</v>
      </c>
      <c r="E12" s="41" t="str">
        <f t="shared" si="0"/>
        <v>Technical Lead</v>
      </c>
      <c r="F12" s="169">
        <v>0</v>
      </c>
      <c r="G12" s="9">
        <v>0</v>
      </c>
      <c r="H12" s="9">
        <v>0</v>
      </c>
      <c r="I12" s="9">
        <v>0</v>
      </c>
      <c r="J12" s="9">
        <v>0</v>
      </c>
      <c r="K12" s="9">
        <v>0</v>
      </c>
      <c r="L12" s="9">
        <v>0</v>
      </c>
      <c r="M12" s="48">
        <v>0</v>
      </c>
    </row>
    <row r="13" spans="2:13">
      <c r="B13" s="41" t="s">
        <v>81</v>
      </c>
      <c r="C13" s="48">
        <v>0</v>
      </c>
      <c r="E13" s="41" t="str">
        <f t="shared" si="0"/>
        <v>Implementation Manager</v>
      </c>
      <c r="F13" s="169">
        <v>0</v>
      </c>
      <c r="G13" s="9">
        <v>0</v>
      </c>
      <c r="H13" s="9">
        <v>0</v>
      </c>
      <c r="I13" s="9">
        <v>0</v>
      </c>
      <c r="J13" s="9">
        <v>0</v>
      </c>
      <c r="K13" s="9">
        <v>0</v>
      </c>
      <c r="L13" s="9">
        <v>0</v>
      </c>
      <c r="M13" s="48">
        <v>0</v>
      </c>
    </row>
    <row r="14" spans="2:13">
      <c r="B14" s="41" t="s">
        <v>82</v>
      </c>
      <c r="C14" s="48">
        <v>0</v>
      </c>
      <c r="E14" s="41" t="str">
        <f t="shared" si="0"/>
        <v>Operations Manager</v>
      </c>
      <c r="F14" s="169">
        <v>0</v>
      </c>
      <c r="G14" s="9">
        <v>0</v>
      </c>
      <c r="H14" s="9">
        <v>0</v>
      </c>
      <c r="I14" s="9">
        <v>0</v>
      </c>
      <c r="J14" s="9">
        <v>0</v>
      </c>
      <c r="K14" s="9">
        <v>0</v>
      </c>
      <c r="L14" s="9">
        <v>0</v>
      </c>
      <c r="M14" s="48">
        <v>0</v>
      </c>
    </row>
    <row r="15" spans="2:13">
      <c r="B15" s="41" t="s">
        <v>83</v>
      </c>
      <c r="C15" s="48">
        <v>0</v>
      </c>
      <c r="E15" s="41" t="str">
        <f t="shared" si="0"/>
        <v>Quality Assurance Manager</v>
      </c>
      <c r="F15" s="169">
        <v>0</v>
      </c>
      <c r="G15" s="9">
        <v>0</v>
      </c>
      <c r="H15" s="9">
        <v>0</v>
      </c>
      <c r="I15" s="9">
        <v>0</v>
      </c>
      <c r="J15" s="9">
        <v>0</v>
      </c>
      <c r="K15" s="9">
        <v>0</v>
      </c>
      <c r="L15" s="9">
        <v>0</v>
      </c>
      <c r="M15" s="48">
        <v>0</v>
      </c>
    </row>
    <row r="16" spans="2:13">
      <c r="B16" s="41" t="s">
        <v>84</v>
      </c>
      <c r="C16" s="48">
        <v>0</v>
      </c>
      <c r="E16" s="41" t="str">
        <f t="shared" si="0"/>
        <v>Testing Manager</v>
      </c>
      <c r="F16" s="169">
        <v>0</v>
      </c>
      <c r="G16" s="9">
        <v>0</v>
      </c>
      <c r="H16" s="9">
        <v>0</v>
      </c>
      <c r="I16" s="9">
        <v>0</v>
      </c>
      <c r="J16" s="9">
        <v>0</v>
      </c>
      <c r="K16" s="9">
        <v>0</v>
      </c>
      <c r="L16" s="9">
        <v>0</v>
      </c>
      <c r="M16" s="48">
        <v>0</v>
      </c>
    </row>
    <row r="17" spans="2:13">
      <c r="B17" s="41" t="s">
        <v>85</v>
      </c>
      <c r="C17" s="48">
        <v>0</v>
      </c>
      <c r="E17" s="41" t="str">
        <f t="shared" si="0"/>
        <v>Certification Lead</v>
      </c>
      <c r="F17" s="169">
        <v>0</v>
      </c>
      <c r="G17" s="9">
        <v>0</v>
      </c>
      <c r="H17" s="9">
        <v>0</v>
      </c>
      <c r="I17" s="9">
        <v>0</v>
      </c>
      <c r="J17" s="9">
        <v>0</v>
      </c>
      <c r="K17" s="9">
        <v>0</v>
      </c>
      <c r="L17" s="9">
        <v>0</v>
      </c>
      <c r="M17" s="48">
        <v>0</v>
      </c>
    </row>
    <row r="18" spans="2:13" ht="29.1">
      <c r="B18" s="70" t="s">
        <v>86</v>
      </c>
      <c r="C18" s="48">
        <v>0</v>
      </c>
      <c r="E18" s="70" t="str">
        <f t="shared" si="0"/>
        <v>Document  Management Lead</v>
      </c>
      <c r="F18" s="169">
        <v>0</v>
      </c>
      <c r="G18" s="9">
        <v>0</v>
      </c>
      <c r="H18" s="9">
        <v>0</v>
      </c>
      <c r="I18" s="9">
        <v>0</v>
      </c>
      <c r="J18" s="9">
        <v>0</v>
      </c>
      <c r="K18" s="9">
        <v>0</v>
      </c>
      <c r="L18" s="9">
        <v>0</v>
      </c>
      <c r="M18" s="48">
        <v>0</v>
      </c>
    </row>
    <row r="19" spans="2:13" ht="27.6" customHeight="1">
      <c r="B19" s="70" t="s">
        <v>87</v>
      </c>
      <c r="C19" s="48">
        <v>0</v>
      </c>
      <c r="E19" s="70" t="str">
        <f t="shared" si="0"/>
        <v>Information Security Architect/ Privacy Data Protection Officer</v>
      </c>
      <c r="F19" s="169">
        <v>0</v>
      </c>
      <c r="G19" s="9">
        <v>0</v>
      </c>
      <c r="H19" s="9">
        <v>0</v>
      </c>
      <c r="I19" s="9">
        <v>0</v>
      </c>
      <c r="J19" s="9">
        <v>0</v>
      </c>
      <c r="K19" s="9">
        <v>0</v>
      </c>
      <c r="L19" s="9">
        <v>0</v>
      </c>
      <c r="M19" s="48">
        <v>0</v>
      </c>
    </row>
    <row r="20" spans="2:13">
      <c r="B20" s="49" t="s">
        <v>88</v>
      </c>
      <c r="C20" s="48">
        <v>0</v>
      </c>
      <c r="E20" s="49" t="str">
        <f>B20</f>
        <v>Additional Role 1</v>
      </c>
      <c r="F20" s="169">
        <v>0</v>
      </c>
      <c r="G20" s="9">
        <v>0</v>
      </c>
      <c r="H20" s="9">
        <v>0</v>
      </c>
      <c r="I20" s="9">
        <v>0</v>
      </c>
      <c r="J20" s="9">
        <v>0</v>
      </c>
      <c r="K20" s="9">
        <v>0</v>
      </c>
      <c r="L20" s="9">
        <v>0</v>
      </c>
      <c r="M20" s="48">
        <v>0</v>
      </c>
    </row>
    <row r="21" spans="2:13">
      <c r="B21" s="49" t="s">
        <v>89</v>
      </c>
      <c r="C21" s="48">
        <v>0</v>
      </c>
      <c r="E21" s="49" t="str">
        <f t="shared" ref="E21:E24" si="1">B21</f>
        <v>Additional Role 2</v>
      </c>
      <c r="F21" s="169">
        <v>0</v>
      </c>
      <c r="G21" s="9">
        <v>0</v>
      </c>
      <c r="H21" s="9">
        <v>0</v>
      </c>
      <c r="I21" s="9">
        <v>0</v>
      </c>
      <c r="J21" s="9">
        <v>0</v>
      </c>
      <c r="K21" s="9">
        <v>0</v>
      </c>
      <c r="L21" s="9">
        <v>0</v>
      </c>
      <c r="M21" s="48">
        <v>0</v>
      </c>
    </row>
    <row r="22" spans="2:13">
      <c r="B22" s="49" t="s">
        <v>90</v>
      </c>
      <c r="C22" s="48">
        <v>0</v>
      </c>
      <c r="E22" s="49" t="str">
        <f t="shared" si="1"/>
        <v>Additional Role 3</v>
      </c>
      <c r="F22" s="169">
        <v>0</v>
      </c>
      <c r="G22" s="9">
        <v>0</v>
      </c>
      <c r="H22" s="9">
        <v>0</v>
      </c>
      <c r="I22" s="9">
        <v>0</v>
      </c>
      <c r="J22" s="9">
        <v>0</v>
      </c>
      <c r="K22" s="9">
        <v>0</v>
      </c>
      <c r="L22" s="9">
        <v>0</v>
      </c>
      <c r="M22" s="48">
        <v>0</v>
      </c>
    </row>
    <row r="23" spans="2:13">
      <c r="B23" s="49" t="s">
        <v>91</v>
      </c>
      <c r="C23" s="48">
        <v>0</v>
      </c>
      <c r="E23" s="49" t="str">
        <f t="shared" si="1"/>
        <v>Additional Role 4</v>
      </c>
      <c r="F23" s="169">
        <v>0</v>
      </c>
      <c r="G23" s="9">
        <v>0</v>
      </c>
      <c r="H23" s="9">
        <v>0</v>
      </c>
      <c r="I23" s="9">
        <v>0</v>
      </c>
      <c r="J23" s="9">
        <v>0</v>
      </c>
      <c r="K23" s="9">
        <v>0</v>
      </c>
      <c r="L23" s="9">
        <v>0</v>
      </c>
      <c r="M23" s="48">
        <v>0</v>
      </c>
    </row>
    <row r="24" spans="2:13" ht="15" thickBot="1">
      <c r="B24" s="50" t="s">
        <v>92</v>
      </c>
      <c r="C24" s="51">
        <v>0</v>
      </c>
      <c r="E24" s="50" t="str">
        <f t="shared" si="1"/>
        <v>Additional Role 5</v>
      </c>
      <c r="F24" s="170">
        <v>0</v>
      </c>
      <c r="G24" s="52">
        <v>0</v>
      </c>
      <c r="H24" s="52">
        <v>0</v>
      </c>
      <c r="I24" s="52">
        <v>0</v>
      </c>
      <c r="J24" s="52">
        <v>0</v>
      </c>
      <c r="K24" s="52">
        <v>0</v>
      </c>
      <c r="L24" s="52">
        <v>0</v>
      </c>
      <c r="M24" s="51">
        <v>0</v>
      </c>
    </row>
    <row r="25" spans="2:13" ht="15" thickBot="1"/>
    <row r="26" spans="2:13" ht="15" thickBot="1">
      <c r="B26" s="250" t="s">
        <v>42</v>
      </c>
      <c r="C26" s="251"/>
      <c r="D26" s="251"/>
      <c r="E26" s="251"/>
      <c r="F26" s="251"/>
      <c r="G26" s="251"/>
      <c r="H26" s="252"/>
    </row>
    <row r="27" spans="2:13" ht="15" customHeight="1"/>
    <row r="31" spans="2:13" ht="15" customHeight="1"/>
  </sheetData>
  <mergeCells count="4">
    <mergeCell ref="E7:M7"/>
    <mergeCell ref="C5:H5"/>
    <mergeCell ref="B7:C7"/>
    <mergeCell ref="B26:H26"/>
  </mergeCells>
  <printOptions horizontalCentered="1"/>
  <pageMargins left="0.7" right="0.7" top="0.75" bottom="0.75" header="0.3" footer="0.3"/>
  <pageSetup scale="67" fitToHeight="0" orientation="portrait"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1:M72"/>
  <sheetViews>
    <sheetView showGridLines="0" zoomScale="145" zoomScaleNormal="145" workbookViewId="0">
      <selection activeCell="C5" sqref="C5"/>
    </sheetView>
  </sheetViews>
  <sheetFormatPr defaultColWidth="8.85546875" defaultRowHeight="14.45"/>
  <cols>
    <col min="1" max="1" width="2.85546875" customWidth="1"/>
    <col min="2" max="2" width="14.42578125" customWidth="1"/>
    <col min="3" max="3" width="67.85546875" bestFit="1" customWidth="1"/>
    <col min="4" max="4" width="13.85546875" customWidth="1"/>
    <col min="5" max="5" width="14.5703125" customWidth="1"/>
    <col min="6" max="6" width="14.42578125" customWidth="1"/>
    <col min="7" max="7" width="12.7109375" customWidth="1"/>
    <col min="8" max="8" width="3.140625" customWidth="1"/>
    <col min="9" max="9" width="9" customWidth="1"/>
    <col min="10" max="10" width="52.28515625" customWidth="1"/>
    <col min="11" max="11" width="21.140625" customWidth="1"/>
    <col min="12" max="12" width="15.42578125" customWidth="1"/>
    <col min="13" max="13" width="18.42578125" customWidth="1"/>
  </cols>
  <sheetData>
    <row r="1" spans="2:13" ht="15" thickBot="1"/>
    <row r="2" spans="2:13" ht="18.600000000000001">
      <c r="B2" s="22" t="str">
        <f>varModuleName</f>
        <v>PRMP MES MMIS Phase III RFP</v>
      </c>
      <c r="C2" s="23"/>
      <c r="D2" s="23"/>
      <c r="E2" s="23"/>
      <c r="F2" s="23"/>
      <c r="G2" s="24"/>
    </row>
    <row r="3" spans="2:13" ht="18.600000000000001">
      <c r="B3" s="33" t="s">
        <v>12</v>
      </c>
      <c r="C3" s="21"/>
      <c r="D3" s="21"/>
      <c r="E3" s="21"/>
      <c r="F3" s="21"/>
      <c r="G3" s="25"/>
    </row>
    <row r="4" spans="2:13" ht="15.95" thickBot="1">
      <c r="B4" s="39" t="s">
        <v>24</v>
      </c>
      <c r="C4" s="227" t="str">
        <f>TOC!C4</f>
        <v>&lt;Insert Name&gt;</v>
      </c>
      <c r="D4" s="227"/>
      <c r="E4" s="227"/>
      <c r="F4" s="227"/>
      <c r="G4" s="228"/>
    </row>
    <row r="5" spans="2:13" ht="15" thickBot="1"/>
    <row r="6" spans="2:13" ht="15.6">
      <c r="B6" s="257" t="s">
        <v>93</v>
      </c>
      <c r="C6" s="258"/>
      <c r="D6" s="258"/>
      <c r="E6" s="258"/>
      <c r="F6" s="258"/>
      <c r="G6" s="259"/>
      <c r="I6" s="269" t="s">
        <v>94</v>
      </c>
      <c r="J6" s="270"/>
      <c r="K6" s="270"/>
      <c r="L6" s="270"/>
      <c r="M6" s="271"/>
    </row>
    <row r="7" spans="2:13" ht="121.5" customHeight="1" thickBot="1">
      <c r="B7" s="255" t="s">
        <v>95</v>
      </c>
      <c r="C7" s="256"/>
      <c r="D7" s="211" t="s">
        <v>96</v>
      </c>
      <c r="E7" s="35" t="s">
        <v>97</v>
      </c>
      <c r="F7" s="35" t="s">
        <v>98</v>
      </c>
      <c r="G7" s="53" t="s">
        <v>99</v>
      </c>
      <c r="I7" s="272" t="s">
        <v>100</v>
      </c>
      <c r="J7" s="273"/>
      <c r="K7" s="71" t="s">
        <v>101</v>
      </c>
      <c r="L7" s="71" t="s">
        <v>102</v>
      </c>
      <c r="M7" s="104" t="s">
        <v>103</v>
      </c>
    </row>
    <row r="8" spans="2:13" ht="15" thickBot="1">
      <c r="B8" s="260" t="s">
        <v>104</v>
      </c>
      <c r="C8" s="261"/>
      <c r="D8" s="107"/>
      <c r="E8" s="108"/>
      <c r="F8" s="108"/>
      <c r="G8" s="109"/>
      <c r="I8" s="274" t="s">
        <v>105</v>
      </c>
      <c r="J8" s="275"/>
      <c r="K8" s="107"/>
      <c r="L8" s="112"/>
      <c r="M8" s="113"/>
    </row>
    <row r="9" spans="2:13" ht="15" thickBot="1">
      <c r="B9" s="267" t="s">
        <v>106</v>
      </c>
      <c r="C9" s="268"/>
      <c r="D9" s="128">
        <f>SUM(E10:E29)</f>
        <v>0</v>
      </c>
      <c r="E9" s="107"/>
      <c r="F9" s="108"/>
      <c r="G9" s="109"/>
      <c r="I9" s="276" t="s">
        <v>107</v>
      </c>
      <c r="J9" s="277"/>
      <c r="K9" s="184">
        <f>SUM(L10:L17)</f>
        <v>0</v>
      </c>
      <c r="L9" s="107"/>
      <c r="M9" s="109"/>
    </row>
    <row r="10" spans="2:13">
      <c r="B10" s="182" t="s">
        <v>108</v>
      </c>
      <c r="C10" s="5" t="s">
        <v>109</v>
      </c>
      <c r="D10" s="180"/>
      <c r="E10" s="19">
        <v>0</v>
      </c>
      <c r="F10" s="118"/>
      <c r="G10" s="119"/>
      <c r="I10" s="185" t="s">
        <v>110</v>
      </c>
      <c r="J10" s="186" t="s">
        <v>111</v>
      </c>
      <c r="K10" s="191"/>
      <c r="L10" s="194">
        <v>0</v>
      </c>
      <c r="M10" s="187"/>
    </row>
    <row r="11" spans="2:13">
      <c r="B11" s="182" t="s">
        <v>112</v>
      </c>
      <c r="C11" s="5" t="s">
        <v>113</v>
      </c>
      <c r="D11" s="111"/>
      <c r="E11" s="19">
        <v>0</v>
      </c>
      <c r="F11" s="118"/>
      <c r="G11" s="119"/>
      <c r="I11" s="182" t="s">
        <v>114</v>
      </c>
      <c r="J11" s="5" t="s">
        <v>115</v>
      </c>
      <c r="K11" s="192"/>
      <c r="L11" s="195">
        <v>0</v>
      </c>
      <c r="M11" s="124"/>
    </row>
    <row r="12" spans="2:13">
      <c r="B12" s="182" t="s">
        <v>116</v>
      </c>
      <c r="C12" s="5" t="s">
        <v>117</v>
      </c>
      <c r="D12" s="111"/>
      <c r="E12" s="19">
        <v>0</v>
      </c>
      <c r="F12" s="118"/>
      <c r="G12" s="119"/>
      <c r="I12" s="182" t="s">
        <v>118</v>
      </c>
      <c r="J12" s="5" t="s">
        <v>119</v>
      </c>
      <c r="K12" s="192"/>
      <c r="L12" s="195">
        <v>0</v>
      </c>
      <c r="M12" s="124"/>
    </row>
    <row r="13" spans="2:13">
      <c r="B13" s="182" t="s">
        <v>120</v>
      </c>
      <c r="C13" s="5" t="s">
        <v>121</v>
      </c>
      <c r="D13" s="111"/>
      <c r="E13" s="19">
        <v>0</v>
      </c>
      <c r="F13" s="118"/>
      <c r="G13" s="119"/>
      <c r="I13" s="182" t="s">
        <v>122</v>
      </c>
      <c r="J13" s="5" t="s">
        <v>123</v>
      </c>
      <c r="K13" s="192"/>
      <c r="L13" s="195">
        <v>0</v>
      </c>
      <c r="M13" s="124"/>
    </row>
    <row r="14" spans="2:13">
      <c r="B14" s="182" t="s">
        <v>124</v>
      </c>
      <c r="C14" s="5" t="s">
        <v>125</v>
      </c>
      <c r="D14" s="111"/>
      <c r="E14" s="19">
        <v>0</v>
      </c>
      <c r="F14" s="118"/>
      <c r="G14" s="119"/>
      <c r="I14" s="182" t="s">
        <v>126</v>
      </c>
      <c r="J14" s="5" t="s">
        <v>127</v>
      </c>
      <c r="K14" s="192"/>
      <c r="L14" s="195">
        <v>0</v>
      </c>
      <c r="M14" s="124"/>
    </row>
    <row r="15" spans="2:13" ht="15" thickBot="1">
      <c r="B15" s="182" t="s">
        <v>128</v>
      </c>
      <c r="C15" s="5" t="s">
        <v>129</v>
      </c>
      <c r="D15" s="111"/>
      <c r="E15" s="19">
        <v>0</v>
      </c>
      <c r="F15" s="118"/>
      <c r="G15" s="119"/>
      <c r="I15" s="183" t="s">
        <v>130</v>
      </c>
      <c r="J15" s="5" t="s">
        <v>131</v>
      </c>
      <c r="K15" s="193"/>
      <c r="L15" s="195">
        <v>0</v>
      </c>
      <c r="M15" s="124"/>
    </row>
    <row r="16" spans="2:13" ht="15" thickBot="1">
      <c r="B16" s="182" t="s">
        <v>132</v>
      </c>
      <c r="C16" s="5" t="s">
        <v>133</v>
      </c>
      <c r="D16" s="111"/>
      <c r="E16" s="19">
        <v>0</v>
      </c>
      <c r="F16" s="118"/>
      <c r="G16" s="119"/>
      <c r="I16" s="55" t="s">
        <v>134</v>
      </c>
      <c r="J16" s="5" t="s">
        <v>135</v>
      </c>
      <c r="K16" s="193"/>
      <c r="L16" s="195">
        <v>0</v>
      </c>
      <c r="M16" s="124"/>
    </row>
    <row r="17" spans="2:13" ht="15" thickBot="1">
      <c r="B17" s="182" t="s">
        <v>136</v>
      </c>
      <c r="C17" s="5" t="s">
        <v>137</v>
      </c>
      <c r="D17" s="111"/>
      <c r="E17" s="19">
        <v>0</v>
      </c>
      <c r="F17" s="118"/>
      <c r="G17" s="119"/>
      <c r="I17" s="188" t="s">
        <v>138</v>
      </c>
      <c r="J17" s="189" t="s">
        <v>139</v>
      </c>
      <c r="K17" s="193"/>
      <c r="L17" s="196">
        <v>0</v>
      </c>
      <c r="M17" s="190"/>
    </row>
    <row r="18" spans="2:13">
      <c r="B18" s="182" t="s">
        <v>140</v>
      </c>
      <c r="C18" s="5" t="s">
        <v>115</v>
      </c>
      <c r="D18" s="111"/>
      <c r="E18" s="19">
        <v>0</v>
      </c>
      <c r="F18" s="118"/>
      <c r="G18" s="119"/>
    </row>
    <row r="19" spans="2:13">
      <c r="B19" s="182" t="s">
        <v>141</v>
      </c>
      <c r="C19" s="5" t="s">
        <v>142</v>
      </c>
      <c r="D19" s="111"/>
      <c r="E19" s="19">
        <v>0</v>
      </c>
      <c r="F19" s="118"/>
      <c r="G19" s="119"/>
    </row>
    <row r="20" spans="2:13">
      <c r="B20" s="182" t="s">
        <v>143</v>
      </c>
      <c r="C20" s="5" t="s">
        <v>144</v>
      </c>
      <c r="D20" s="111"/>
      <c r="E20" s="19">
        <v>0</v>
      </c>
      <c r="F20" s="118"/>
      <c r="G20" s="119"/>
    </row>
    <row r="21" spans="2:13">
      <c r="B21" s="182" t="s">
        <v>145</v>
      </c>
      <c r="C21" s="5" t="s">
        <v>123</v>
      </c>
      <c r="D21" s="111"/>
      <c r="E21" s="19">
        <v>0</v>
      </c>
      <c r="F21" s="118"/>
      <c r="G21" s="119"/>
    </row>
    <row r="22" spans="2:13">
      <c r="B22" s="182" t="s">
        <v>146</v>
      </c>
      <c r="C22" s="5" t="s">
        <v>147</v>
      </c>
      <c r="D22" s="111"/>
      <c r="E22" s="19">
        <v>0</v>
      </c>
      <c r="F22" s="118"/>
      <c r="G22" s="119"/>
    </row>
    <row r="23" spans="2:13">
      <c r="B23" s="182" t="s">
        <v>148</v>
      </c>
      <c r="C23" s="5" t="s">
        <v>149</v>
      </c>
      <c r="D23" s="111"/>
      <c r="E23" s="19">
        <v>0</v>
      </c>
      <c r="F23" s="118"/>
      <c r="G23" s="119"/>
    </row>
    <row r="24" spans="2:13">
      <c r="B24" s="182" t="s">
        <v>150</v>
      </c>
      <c r="C24" s="5" t="s">
        <v>151</v>
      </c>
      <c r="D24" s="111"/>
      <c r="E24" s="19">
        <v>0</v>
      </c>
      <c r="F24" s="118"/>
      <c r="G24" s="119"/>
    </row>
    <row r="25" spans="2:13">
      <c r="B25" s="172" t="s">
        <v>152</v>
      </c>
      <c r="C25" s="5" t="s">
        <v>153</v>
      </c>
      <c r="D25" s="117"/>
      <c r="E25" s="19">
        <v>0</v>
      </c>
      <c r="F25" s="118"/>
      <c r="G25" s="119"/>
    </row>
    <row r="26" spans="2:13">
      <c r="B26" s="54" t="s">
        <v>154</v>
      </c>
      <c r="C26" s="5" t="s">
        <v>155</v>
      </c>
      <c r="D26" s="117"/>
      <c r="E26" s="19">
        <v>0</v>
      </c>
      <c r="F26" s="118"/>
      <c r="G26" s="119"/>
    </row>
    <row r="27" spans="2:13">
      <c r="B27" s="54" t="s">
        <v>156</v>
      </c>
      <c r="C27" s="5" t="s">
        <v>157</v>
      </c>
      <c r="D27" s="117"/>
      <c r="E27" s="19">
        <v>0</v>
      </c>
      <c r="F27" s="118"/>
      <c r="G27" s="119"/>
    </row>
    <row r="28" spans="2:13">
      <c r="B28" s="54" t="s">
        <v>158</v>
      </c>
      <c r="C28" s="5" t="s">
        <v>159</v>
      </c>
      <c r="D28" s="117"/>
      <c r="E28" s="19">
        <v>0</v>
      </c>
      <c r="F28" s="118"/>
      <c r="G28" s="119"/>
    </row>
    <row r="29" spans="2:13" ht="15" thickBot="1">
      <c r="B29" s="54" t="s">
        <v>160</v>
      </c>
      <c r="C29" s="5" t="s">
        <v>161</v>
      </c>
      <c r="D29" s="117"/>
      <c r="E29" s="19">
        <v>0</v>
      </c>
      <c r="F29" s="118"/>
      <c r="G29" s="119"/>
    </row>
    <row r="30" spans="2:13" ht="15" thickBot="1">
      <c r="B30" s="260" t="s">
        <v>162</v>
      </c>
      <c r="C30" s="262"/>
      <c r="D30" s="117"/>
      <c r="E30" s="110"/>
      <c r="F30" s="120"/>
      <c r="G30" s="121"/>
    </row>
    <row r="31" spans="2:13" ht="15" thickBot="1">
      <c r="B31" s="265" t="s">
        <v>163</v>
      </c>
      <c r="C31" s="266"/>
      <c r="D31" s="128">
        <f>SUM(E21:E39)</f>
        <v>0</v>
      </c>
      <c r="E31" s="111"/>
      <c r="F31" s="120"/>
      <c r="G31" s="121"/>
    </row>
    <row r="32" spans="2:13">
      <c r="B32" s="106" t="s">
        <v>164</v>
      </c>
      <c r="C32" s="5" t="s">
        <v>165</v>
      </c>
      <c r="D32" s="180"/>
      <c r="E32" s="19">
        <v>0</v>
      </c>
      <c r="F32" s="130"/>
      <c r="G32" s="131"/>
    </row>
    <row r="33" spans="2:7">
      <c r="B33" s="106" t="s">
        <v>166</v>
      </c>
      <c r="C33" s="5" t="s">
        <v>167</v>
      </c>
      <c r="D33" s="111"/>
      <c r="E33" s="19">
        <v>0</v>
      </c>
      <c r="F33" s="130"/>
      <c r="G33" s="131"/>
    </row>
    <row r="34" spans="2:7">
      <c r="B34" s="106" t="s">
        <v>168</v>
      </c>
      <c r="C34" s="5" t="s">
        <v>169</v>
      </c>
      <c r="D34" s="111"/>
      <c r="E34" s="19">
        <v>0</v>
      </c>
      <c r="F34" s="130"/>
      <c r="G34" s="131"/>
    </row>
    <row r="35" spans="2:7">
      <c r="B35" s="106" t="s">
        <v>170</v>
      </c>
      <c r="C35" s="5" t="s">
        <v>171</v>
      </c>
      <c r="D35" s="111"/>
      <c r="E35" s="19">
        <v>0</v>
      </c>
      <c r="F35" s="130"/>
      <c r="G35" s="131"/>
    </row>
    <row r="36" spans="2:7">
      <c r="B36" s="106" t="s">
        <v>172</v>
      </c>
      <c r="C36" s="5" t="s">
        <v>173</v>
      </c>
      <c r="D36" s="111"/>
      <c r="E36" s="19">
        <v>0</v>
      </c>
      <c r="F36" s="130"/>
      <c r="G36" s="131"/>
    </row>
    <row r="37" spans="2:7">
      <c r="B37" s="106" t="s">
        <v>174</v>
      </c>
      <c r="C37" s="5" t="s">
        <v>175</v>
      </c>
      <c r="D37" s="117"/>
      <c r="E37" s="19">
        <v>0</v>
      </c>
      <c r="F37" s="118"/>
      <c r="G37" s="119"/>
    </row>
    <row r="38" spans="2:7">
      <c r="B38" s="106" t="s">
        <v>176</v>
      </c>
      <c r="C38" s="5" t="s">
        <v>177</v>
      </c>
      <c r="D38" s="180"/>
      <c r="E38" s="19">
        <v>0</v>
      </c>
      <c r="F38" s="118"/>
      <c r="G38" s="119"/>
    </row>
    <row r="39" spans="2:7">
      <c r="B39" s="106" t="s">
        <v>178</v>
      </c>
      <c r="C39" s="5" t="s">
        <v>179</v>
      </c>
      <c r="D39" s="111"/>
      <c r="E39" s="19">
        <v>0</v>
      </c>
      <c r="F39" s="118"/>
      <c r="G39" s="119"/>
    </row>
    <row r="40" spans="2:7">
      <c r="B40" s="106" t="s">
        <v>180</v>
      </c>
      <c r="C40" s="5" t="s">
        <v>181</v>
      </c>
      <c r="D40" s="111"/>
      <c r="E40" s="19">
        <v>0</v>
      </c>
      <c r="F40" s="118"/>
      <c r="G40" s="119"/>
    </row>
    <row r="41" spans="2:7">
      <c r="B41" s="106" t="s">
        <v>174</v>
      </c>
      <c r="C41" s="5" t="s">
        <v>182</v>
      </c>
      <c r="D41" s="111"/>
      <c r="E41" s="19">
        <v>0</v>
      </c>
      <c r="F41" s="118"/>
      <c r="G41" s="119"/>
    </row>
    <row r="42" spans="2:7">
      <c r="B42" s="106" t="s">
        <v>176</v>
      </c>
      <c r="C42" s="5" t="s">
        <v>183</v>
      </c>
      <c r="D42" s="111"/>
      <c r="E42" s="19">
        <v>0</v>
      </c>
      <c r="F42" s="118"/>
      <c r="G42" s="119"/>
    </row>
    <row r="43" spans="2:7">
      <c r="B43" s="106" t="s">
        <v>178</v>
      </c>
      <c r="C43" s="5" t="s">
        <v>184</v>
      </c>
      <c r="D43" s="111"/>
      <c r="E43" s="19">
        <v>0</v>
      </c>
      <c r="F43" s="118"/>
      <c r="G43" s="119"/>
    </row>
    <row r="44" spans="2:7">
      <c r="B44" s="106" t="s">
        <v>180</v>
      </c>
      <c r="C44" s="5" t="s">
        <v>185</v>
      </c>
      <c r="D44" s="111"/>
      <c r="E44" s="19">
        <v>0</v>
      </c>
      <c r="F44" s="118"/>
      <c r="G44" s="119"/>
    </row>
    <row r="45" spans="2:7">
      <c r="B45" s="106" t="s">
        <v>186</v>
      </c>
      <c r="C45" s="5" t="s">
        <v>187</v>
      </c>
      <c r="D45" s="117"/>
      <c r="E45" s="19">
        <v>0</v>
      </c>
      <c r="F45" s="118"/>
      <c r="G45" s="119"/>
    </row>
    <row r="46" spans="2:7">
      <c r="B46" s="106" t="s">
        <v>188</v>
      </c>
      <c r="C46" s="5" t="s">
        <v>189</v>
      </c>
      <c r="D46" s="117"/>
      <c r="E46" s="19">
        <v>0</v>
      </c>
      <c r="F46" s="118"/>
      <c r="G46" s="119"/>
    </row>
    <row r="47" spans="2:7">
      <c r="B47" s="106" t="s">
        <v>190</v>
      </c>
      <c r="C47" s="5" t="s">
        <v>191</v>
      </c>
      <c r="D47" s="117"/>
      <c r="E47" s="19">
        <v>0</v>
      </c>
      <c r="F47" s="118"/>
      <c r="G47" s="119"/>
    </row>
    <row r="48" spans="2:7">
      <c r="B48" s="106" t="s">
        <v>192</v>
      </c>
      <c r="C48" s="5" t="s">
        <v>193</v>
      </c>
      <c r="D48" s="117"/>
      <c r="E48" s="19">
        <v>0</v>
      </c>
      <c r="F48" s="118"/>
      <c r="G48" s="119"/>
    </row>
    <row r="49" spans="2:7">
      <c r="B49" s="106" t="s">
        <v>194</v>
      </c>
      <c r="C49" s="5" t="s">
        <v>195</v>
      </c>
      <c r="D49" s="117"/>
      <c r="E49" s="19">
        <v>0</v>
      </c>
      <c r="F49" s="118"/>
      <c r="G49" s="119"/>
    </row>
    <row r="50" spans="2:7">
      <c r="B50" s="106" t="s">
        <v>196</v>
      </c>
      <c r="C50" s="5" t="s">
        <v>197</v>
      </c>
      <c r="D50" s="117"/>
      <c r="E50" s="19">
        <v>0</v>
      </c>
      <c r="F50" s="118"/>
      <c r="G50" s="119"/>
    </row>
    <row r="51" spans="2:7">
      <c r="B51" s="106" t="s">
        <v>198</v>
      </c>
      <c r="C51" s="5" t="s">
        <v>199</v>
      </c>
      <c r="D51" s="117"/>
      <c r="E51" s="19">
        <v>0</v>
      </c>
      <c r="F51" s="118"/>
      <c r="G51" s="119"/>
    </row>
    <row r="52" spans="2:7">
      <c r="B52" s="106" t="s">
        <v>200</v>
      </c>
      <c r="C52" s="5" t="s">
        <v>201</v>
      </c>
      <c r="D52" s="117"/>
      <c r="E52" s="19">
        <v>0</v>
      </c>
      <c r="F52" s="118"/>
      <c r="G52" s="119"/>
    </row>
    <row r="53" spans="2:7">
      <c r="B53" s="106" t="s">
        <v>202</v>
      </c>
      <c r="C53" s="5" t="s">
        <v>203</v>
      </c>
      <c r="D53" s="117"/>
      <c r="E53" s="19">
        <v>0</v>
      </c>
      <c r="F53" s="118"/>
      <c r="G53" s="119"/>
    </row>
    <row r="54" spans="2:7">
      <c r="B54" s="106" t="s">
        <v>204</v>
      </c>
      <c r="C54" s="5" t="s">
        <v>205</v>
      </c>
      <c r="D54" s="117"/>
      <c r="E54" s="19">
        <v>0</v>
      </c>
      <c r="F54" s="118"/>
      <c r="G54" s="119"/>
    </row>
    <row r="55" spans="2:7" ht="15" thickBot="1">
      <c r="B55" s="263" t="s">
        <v>206</v>
      </c>
      <c r="C55" s="264"/>
      <c r="D55" s="117"/>
      <c r="E55" s="110"/>
      <c r="F55" s="120"/>
      <c r="G55" s="121"/>
    </row>
    <row r="56" spans="2:7" ht="15" thickBot="1">
      <c r="B56" s="265" t="s">
        <v>207</v>
      </c>
      <c r="C56" s="266"/>
      <c r="D56" s="128">
        <f>SUM(E57:E71)</f>
        <v>0</v>
      </c>
      <c r="E56" s="111"/>
      <c r="F56" s="120"/>
      <c r="G56" s="121"/>
    </row>
    <row r="57" spans="2:7">
      <c r="B57" s="55" t="s">
        <v>208</v>
      </c>
      <c r="C57" s="5" t="s">
        <v>209</v>
      </c>
      <c r="D57" s="116"/>
      <c r="E57" s="19">
        <v>0</v>
      </c>
      <c r="F57" s="118"/>
      <c r="G57" s="119"/>
    </row>
    <row r="58" spans="2:7">
      <c r="B58" s="55" t="s">
        <v>210</v>
      </c>
      <c r="C58" s="5" t="s">
        <v>211</v>
      </c>
      <c r="D58" s="110"/>
      <c r="E58" s="19">
        <v>0</v>
      </c>
      <c r="F58" s="118"/>
      <c r="G58" s="119"/>
    </row>
    <row r="59" spans="2:7">
      <c r="B59" s="55" t="s">
        <v>212</v>
      </c>
      <c r="C59" s="5" t="s">
        <v>213</v>
      </c>
      <c r="D59" s="110"/>
      <c r="E59" s="19">
        <v>0</v>
      </c>
      <c r="F59" s="118"/>
      <c r="G59" s="119"/>
    </row>
    <row r="60" spans="2:7">
      <c r="B60" s="55" t="s">
        <v>214</v>
      </c>
      <c r="C60" s="5" t="s">
        <v>215</v>
      </c>
      <c r="D60" s="110"/>
      <c r="E60" s="19">
        <v>0</v>
      </c>
      <c r="F60" s="118"/>
      <c r="G60" s="119"/>
    </row>
    <row r="61" spans="2:7">
      <c r="B61" s="55" t="s">
        <v>216</v>
      </c>
      <c r="C61" s="5" t="s">
        <v>217</v>
      </c>
      <c r="D61" s="110"/>
      <c r="E61" s="19">
        <v>0</v>
      </c>
      <c r="F61" s="118"/>
      <c r="G61" s="119"/>
    </row>
    <row r="62" spans="2:7">
      <c r="B62" s="181" t="s">
        <v>218</v>
      </c>
      <c r="C62" s="5" t="s">
        <v>219</v>
      </c>
      <c r="D62" s="110"/>
      <c r="E62" s="19">
        <v>0</v>
      </c>
      <c r="F62" s="118"/>
      <c r="G62" s="119"/>
    </row>
    <row r="63" spans="2:7">
      <c r="B63" s="55" t="s">
        <v>220</v>
      </c>
      <c r="C63" s="5" t="s">
        <v>221</v>
      </c>
      <c r="D63" s="110"/>
      <c r="E63" s="19">
        <v>0</v>
      </c>
      <c r="F63" s="118"/>
      <c r="G63" s="119"/>
    </row>
    <row r="64" spans="2:7">
      <c r="B64" s="55" t="s">
        <v>222</v>
      </c>
      <c r="C64" s="5" t="s">
        <v>223</v>
      </c>
      <c r="D64" s="110"/>
      <c r="E64" s="19">
        <v>0</v>
      </c>
      <c r="F64" s="118"/>
      <c r="G64" s="119"/>
    </row>
    <row r="65" spans="2:7">
      <c r="B65" s="55" t="s">
        <v>224</v>
      </c>
      <c r="C65" s="5" t="s">
        <v>225</v>
      </c>
      <c r="D65" s="114"/>
      <c r="E65" s="19">
        <v>0</v>
      </c>
      <c r="F65" s="118"/>
      <c r="G65" s="119"/>
    </row>
    <row r="66" spans="2:7">
      <c r="B66" s="55" t="s">
        <v>226</v>
      </c>
      <c r="C66" s="5" t="s">
        <v>227</v>
      </c>
      <c r="D66" s="116"/>
      <c r="E66" s="19">
        <v>0</v>
      </c>
      <c r="F66" s="118"/>
      <c r="G66" s="119"/>
    </row>
    <row r="67" spans="2:7">
      <c r="B67" s="55" t="s">
        <v>228</v>
      </c>
      <c r="C67" s="5" t="s">
        <v>229</v>
      </c>
      <c r="D67" s="110"/>
      <c r="E67" s="19">
        <v>0</v>
      </c>
      <c r="F67" s="118"/>
      <c r="G67" s="119"/>
    </row>
    <row r="68" spans="2:7">
      <c r="B68" s="55" t="s">
        <v>230</v>
      </c>
      <c r="C68" s="5" t="s">
        <v>231</v>
      </c>
      <c r="D68" s="110"/>
      <c r="E68" s="19">
        <v>0</v>
      </c>
      <c r="F68" s="118"/>
      <c r="G68" s="119"/>
    </row>
    <row r="69" spans="2:7">
      <c r="B69" s="55" t="s">
        <v>232</v>
      </c>
      <c r="C69" s="5" t="s">
        <v>233</v>
      </c>
      <c r="D69" s="110"/>
      <c r="E69" s="19">
        <v>0</v>
      </c>
      <c r="F69" s="118"/>
      <c r="G69" s="119"/>
    </row>
    <row r="70" spans="2:7">
      <c r="B70" s="55" t="s">
        <v>234</v>
      </c>
      <c r="C70" s="5" t="s">
        <v>235</v>
      </c>
      <c r="D70" s="110"/>
      <c r="E70" s="19">
        <v>0</v>
      </c>
      <c r="F70" s="118"/>
      <c r="G70" s="119"/>
    </row>
    <row r="71" spans="2:7" ht="15" thickBot="1">
      <c r="B71" s="55" t="s">
        <v>236</v>
      </c>
      <c r="C71" s="5" t="s">
        <v>237</v>
      </c>
      <c r="D71" s="110"/>
      <c r="E71" s="19">
        <v>0</v>
      </c>
      <c r="F71" s="118"/>
      <c r="G71" s="119"/>
    </row>
    <row r="72" spans="2:7" ht="15" thickBot="1">
      <c r="B72" s="253" t="s">
        <v>238</v>
      </c>
      <c r="C72" s="254"/>
      <c r="D72" s="129">
        <f>+D56+D31+D9+(12*K9)</f>
        <v>0</v>
      </c>
      <c r="E72" s="115"/>
      <c r="F72" s="122"/>
      <c r="G72" s="123"/>
    </row>
  </sheetData>
  <mergeCells count="14">
    <mergeCell ref="I6:M6"/>
    <mergeCell ref="I7:J7"/>
    <mergeCell ref="I8:J8"/>
    <mergeCell ref="I9:J9"/>
    <mergeCell ref="C4:G4"/>
    <mergeCell ref="B72:C72"/>
    <mergeCell ref="B7:C7"/>
    <mergeCell ref="B6:G6"/>
    <mergeCell ref="B8:C8"/>
    <mergeCell ref="B30:C30"/>
    <mergeCell ref="B55:C55"/>
    <mergeCell ref="B56:C56"/>
    <mergeCell ref="B31:C31"/>
    <mergeCell ref="B9:C9"/>
  </mergeCells>
  <printOptions horizontalCentered="1"/>
  <pageMargins left="0.7" right="0.7" top="0.75" bottom="0.75" header="0.3" footer="0.3"/>
  <pageSetup scale="69" fitToWidth="2" fitToHeight="0" orientation="portrait"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1:P29"/>
  <sheetViews>
    <sheetView showGridLines="0" showZeros="0" topLeftCell="A2" zoomScale="145" zoomScaleNormal="145" workbookViewId="0">
      <selection activeCell="C6" sqref="C6"/>
    </sheetView>
  </sheetViews>
  <sheetFormatPr defaultColWidth="8.85546875" defaultRowHeight="14.45"/>
  <cols>
    <col min="1" max="1" width="2.85546875" customWidth="1"/>
    <col min="2" max="2" width="28.85546875" customWidth="1"/>
    <col min="3" max="3" width="7.85546875" customWidth="1"/>
    <col min="4" max="4" width="14.140625" customWidth="1"/>
    <col min="5" max="5" width="7.85546875" customWidth="1"/>
    <col min="6" max="6" width="14.1406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 min="17" max="17" width="7.85546875" customWidth="1"/>
    <col min="18" max="18" width="14.140625" customWidth="1"/>
    <col min="19" max="19" width="7.85546875" customWidth="1"/>
    <col min="20" max="20" width="14.140625" customWidth="1"/>
    <col min="21" max="21" width="7.85546875" customWidth="1"/>
    <col min="22" max="22" width="14.140625" customWidth="1"/>
    <col min="23" max="23" width="7.85546875" customWidth="1"/>
    <col min="24" max="24" width="14.140625" customWidth="1"/>
    <col min="25" max="25" width="7.85546875" customWidth="1"/>
    <col min="26" max="26" width="14.140625" customWidth="1"/>
  </cols>
  <sheetData>
    <row r="1" spans="2:16" hidden="1"/>
    <row r="2" spans="2:16" ht="15" thickBot="1">
      <c r="B2" s="72"/>
    </row>
    <row r="3" spans="2:16" ht="18.600000000000001">
      <c r="B3" s="76" t="str">
        <f>varModuleName</f>
        <v>PRMP MES MMIS Phase III RFP</v>
      </c>
      <c r="C3" s="80"/>
      <c r="D3" s="80"/>
      <c r="E3" s="80"/>
      <c r="F3" s="80"/>
      <c r="G3" s="80"/>
      <c r="H3" s="80"/>
      <c r="I3" s="80"/>
      <c r="J3" s="86"/>
    </row>
    <row r="4" spans="2:16" ht="18.600000000000001">
      <c r="B4" s="78" t="s">
        <v>239</v>
      </c>
      <c r="C4" s="82"/>
      <c r="D4" s="82"/>
      <c r="E4" s="82"/>
      <c r="F4" s="82"/>
      <c r="G4" s="82"/>
      <c r="H4" s="82"/>
      <c r="I4" s="82"/>
      <c r="J4" s="87"/>
    </row>
    <row r="5" spans="2:16" ht="15.95" thickBot="1">
      <c r="B5" s="39" t="s">
        <v>24</v>
      </c>
      <c r="C5" s="227" t="str">
        <f>TOC!C4</f>
        <v>&lt;Insert Name&gt;</v>
      </c>
      <c r="D5" s="227"/>
      <c r="E5" s="227"/>
      <c r="F5" s="227"/>
      <c r="G5" s="227"/>
      <c r="H5" s="227"/>
      <c r="I5" s="227"/>
      <c r="J5" s="228"/>
    </row>
    <row r="6" spans="2:16" ht="15" thickBot="1"/>
    <row r="7" spans="2:16" ht="15.95" thickBot="1">
      <c r="B7" s="279" t="s">
        <v>240</v>
      </c>
      <c r="C7" s="280"/>
      <c r="D7" s="280"/>
      <c r="E7" s="280"/>
      <c r="F7" s="280"/>
      <c r="G7" s="280"/>
      <c r="H7" s="280"/>
      <c r="I7" s="280"/>
      <c r="J7" s="280"/>
      <c r="K7" s="280"/>
      <c r="L7" s="280"/>
      <c r="M7" s="280"/>
      <c r="N7" s="280"/>
      <c r="O7" s="280"/>
      <c r="P7" s="281"/>
    </row>
    <row r="8" spans="2:16" ht="46.5" customHeight="1" thickBot="1">
      <c r="B8" s="282"/>
      <c r="C8" s="287" t="s">
        <v>241</v>
      </c>
      <c r="D8" s="288"/>
      <c r="E8" s="289" t="s">
        <v>47</v>
      </c>
      <c r="F8" s="289"/>
      <c r="G8" s="289"/>
      <c r="H8" s="289"/>
      <c r="I8" s="285" t="s">
        <v>48</v>
      </c>
      <c r="J8" s="285"/>
      <c r="K8" s="285"/>
      <c r="L8" s="286"/>
      <c r="M8" s="284" t="s">
        <v>49</v>
      </c>
      <c r="N8" s="285"/>
      <c r="O8" s="285"/>
      <c r="P8" s="286"/>
    </row>
    <row r="9" spans="2:16">
      <c r="B9" s="283"/>
      <c r="C9" s="278" t="s">
        <v>52</v>
      </c>
      <c r="D9" s="278"/>
      <c r="E9" s="278" t="s">
        <v>53</v>
      </c>
      <c r="F9" s="278"/>
      <c r="G9" s="278" t="s">
        <v>54</v>
      </c>
      <c r="H9" s="278"/>
      <c r="I9" s="278" t="s">
        <v>55</v>
      </c>
      <c r="J9" s="278"/>
      <c r="K9" s="278" t="s">
        <v>56</v>
      </c>
      <c r="L9" s="278"/>
      <c r="M9" s="278" t="s">
        <v>57</v>
      </c>
      <c r="N9" s="278"/>
      <c r="O9" s="278" t="s">
        <v>58</v>
      </c>
      <c r="P9" s="278"/>
    </row>
    <row r="10" spans="2:16">
      <c r="B10" s="40" t="s">
        <v>67</v>
      </c>
      <c r="C10" s="10" t="s">
        <v>242</v>
      </c>
      <c r="D10" s="10" t="s">
        <v>96</v>
      </c>
      <c r="E10" s="10" t="s">
        <v>242</v>
      </c>
      <c r="F10" s="10" t="s">
        <v>96</v>
      </c>
      <c r="G10" s="10" t="s">
        <v>242</v>
      </c>
      <c r="H10" s="10" t="s">
        <v>96</v>
      </c>
      <c r="I10" s="10" t="s">
        <v>242</v>
      </c>
      <c r="J10" s="10" t="s">
        <v>96</v>
      </c>
      <c r="K10" s="10" t="s">
        <v>242</v>
      </c>
      <c r="L10" s="10" t="s">
        <v>96</v>
      </c>
      <c r="M10" s="10" t="s">
        <v>242</v>
      </c>
      <c r="N10" s="10" t="s">
        <v>96</v>
      </c>
      <c r="O10" s="10" t="s">
        <v>242</v>
      </c>
      <c r="P10" s="10" t="s">
        <v>96</v>
      </c>
    </row>
    <row r="11" spans="2:16">
      <c r="B11" s="41" t="s">
        <v>77</v>
      </c>
      <c r="C11" s="221"/>
      <c r="D11" s="59">
        <f>C11*'3. Labor Rates'!G9</f>
        <v>0</v>
      </c>
      <c r="E11" s="221"/>
      <c r="F11" s="59">
        <f>E11*'3. Labor Rates'!H9</f>
        <v>0</v>
      </c>
      <c r="G11" s="221"/>
      <c r="H11" s="59">
        <f>G11*'3. Labor Rates'!I9</f>
        <v>0</v>
      </c>
      <c r="I11" s="221"/>
      <c r="J11" s="59">
        <f>I11*'3. Labor Rates'!J9</f>
        <v>0</v>
      </c>
      <c r="K11" s="221"/>
      <c r="L11" s="59">
        <f>K11*'3. Labor Rates'!K9</f>
        <v>0</v>
      </c>
      <c r="M11" s="221"/>
      <c r="N11" s="59">
        <f>M11*'3. Labor Rates'!L9</f>
        <v>0</v>
      </c>
      <c r="O11" s="221"/>
      <c r="P11" s="59">
        <f>O11*'3. Labor Rates'!M9</f>
        <v>0</v>
      </c>
    </row>
    <row r="12" spans="2:16">
      <c r="B12" s="41" t="str">
        <f>'3. Labor Rates'!$E10</f>
        <v>Project Manager</v>
      </c>
      <c r="C12" s="221"/>
      <c r="D12" s="59">
        <f>C12*'3. Labor Rates'!G10</f>
        <v>0</v>
      </c>
      <c r="E12" s="221"/>
      <c r="F12" s="59">
        <f>E12*'3. Labor Rates'!H10</f>
        <v>0</v>
      </c>
      <c r="G12" s="221"/>
      <c r="H12" s="59">
        <f>G12*'3. Labor Rates'!I10</f>
        <v>0</v>
      </c>
      <c r="I12" s="221"/>
      <c r="J12" s="59">
        <f>I12*'3. Labor Rates'!J10</f>
        <v>0</v>
      </c>
      <c r="K12" s="221"/>
      <c r="L12" s="59">
        <f>K12*'3. Labor Rates'!K10</f>
        <v>0</v>
      </c>
      <c r="M12" s="221"/>
      <c r="N12" s="59">
        <f>M12*'3. Labor Rates'!L10</f>
        <v>0</v>
      </c>
      <c r="O12" s="221"/>
      <c r="P12" s="59">
        <f>O12*'3. Labor Rates'!M10</f>
        <v>0</v>
      </c>
    </row>
    <row r="13" spans="2:16">
      <c r="B13" s="41" t="str">
        <f>'3. Labor Rates'!$E11</f>
        <v>Business Lead</v>
      </c>
      <c r="C13" s="221"/>
      <c r="D13" s="59">
        <f>C13*'3. Labor Rates'!G11</f>
        <v>0</v>
      </c>
      <c r="E13" s="221"/>
      <c r="F13" s="59">
        <f>E13*'3. Labor Rates'!H11</f>
        <v>0</v>
      </c>
      <c r="G13" s="221"/>
      <c r="H13" s="59">
        <f>G13*'3. Labor Rates'!I11</f>
        <v>0</v>
      </c>
      <c r="I13" s="221"/>
      <c r="J13" s="59">
        <f>I13*'3. Labor Rates'!J11</f>
        <v>0</v>
      </c>
      <c r="K13" s="221"/>
      <c r="L13" s="59">
        <f>K13*'3. Labor Rates'!K11</f>
        <v>0</v>
      </c>
      <c r="M13" s="221"/>
      <c r="N13" s="59">
        <f>M13*'3. Labor Rates'!L11</f>
        <v>0</v>
      </c>
      <c r="O13" s="221"/>
      <c r="P13" s="59">
        <f>O13*'3. Labor Rates'!M11</f>
        <v>0</v>
      </c>
    </row>
    <row r="14" spans="2:16">
      <c r="B14" s="41" t="str">
        <f>'3. Labor Rates'!$E12</f>
        <v>Technical Lead</v>
      </c>
      <c r="C14" s="221"/>
      <c r="D14" s="59">
        <f>C14*'3. Labor Rates'!G12</f>
        <v>0</v>
      </c>
      <c r="E14" s="221"/>
      <c r="F14" s="59">
        <f>E14*'3. Labor Rates'!H12</f>
        <v>0</v>
      </c>
      <c r="G14" s="221"/>
      <c r="H14" s="59">
        <f>G14*'3. Labor Rates'!I12</f>
        <v>0</v>
      </c>
      <c r="I14" s="221"/>
      <c r="J14" s="59">
        <f>I14*'3. Labor Rates'!J12</f>
        <v>0</v>
      </c>
      <c r="K14" s="221"/>
      <c r="L14" s="59">
        <f>K14*'3. Labor Rates'!K12</f>
        <v>0</v>
      </c>
      <c r="M14" s="221"/>
      <c r="N14" s="59">
        <f>M14*'3. Labor Rates'!L12</f>
        <v>0</v>
      </c>
      <c r="O14" s="221"/>
      <c r="P14" s="59">
        <f>O14*'3. Labor Rates'!M12</f>
        <v>0</v>
      </c>
    </row>
    <row r="15" spans="2:16">
      <c r="B15" s="41" t="str">
        <f>'3. Labor Rates'!$E13</f>
        <v>Implementation Manager</v>
      </c>
      <c r="C15" s="221"/>
      <c r="D15" s="59">
        <f>C15*'3. Labor Rates'!G13</f>
        <v>0</v>
      </c>
      <c r="E15" s="221"/>
      <c r="F15" s="59">
        <f>E15*'3. Labor Rates'!H13</f>
        <v>0</v>
      </c>
      <c r="G15" s="221"/>
      <c r="H15" s="59">
        <f>G15*'3. Labor Rates'!I13</f>
        <v>0</v>
      </c>
      <c r="I15" s="221"/>
      <c r="J15" s="59">
        <f>I15*'3. Labor Rates'!J13</f>
        <v>0</v>
      </c>
      <c r="K15" s="221"/>
      <c r="L15" s="59">
        <f>K15*'3. Labor Rates'!K13</f>
        <v>0</v>
      </c>
      <c r="M15" s="221"/>
      <c r="N15" s="59">
        <f>M15*'3. Labor Rates'!L13</f>
        <v>0</v>
      </c>
      <c r="O15" s="221"/>
      <c r="P15" s="59">
        <f>O15*'3. Labor Rates'!M13</f>
        <v>0</v>
      </c>
    </row>
    <row r="16" spans="2:16">
      <c r="B16" s="41" t="str">
        <f>'3. Labor Rates'!$E14</f>
        <v>Operations Manager</v>
      </c>
      <c r="C16" s="221"/>
      <c r="D16" s="59">
        <f>C16*'3. Labor Rates'!G14</f>
        <v>0</v>
      </c>
      <c r="E16" s="221"/>
      <c r="F16" s="59">
        <f>E16*'3. Labor Rates'!H14</f>
        <v>0</v>
      </c>
      <c r="G16" s="221"/>
      <c r="H16" s="59">
        <f>G16*'3. Labor Rates'!I14</f>
        <v>0</v>
      </c>
      <c r="I16" s="221"/>
      <c r="J16" s="59">
        <f>I16*'3. Labor Rates'!J14</f>
        <v>0</v>
      </c>
      <c r="K16" s="221"/>
      <c r="L16" s="59">
        <f>K16*'3. Labor Rates'!K14</f>
        <v>0</v>
      </c>
      <c r="M16" s="221"/>
      <c r="N16" s="59">
        <f>M16*'3. Labor Rates'!L14</f>
        <v>0</v>
      </c>
      <c r="O16" s="221"/>
      <c r="P16" s="59">
        <f>O16*'3. Labor Rates'!M14</f>
        <v>0</v>
      </c>
    </row>
    <row r="17" spans="2:16">
      <c r="B17" s="41" t="str">
        <f>'3. Labor Rates'!$E15</f>
        <v>Quality Assurance Manager</v>
      </c>
      <c r="C17" s="221"/>
      <c r="D17" s="59">
        <f>C17*'3. Labor Rates'!G15</f>
        <v>0</v>
      </c>
      <c r="E17" s="221"/>
      <c r="F17" s="59">
        <f>E17*'3. Labor Rates'!H15</f>
        <v>0</v>
      </c>
      <c r="G17" s="221"/>
      <c r="H17" s="59">
        <f>G17*'3. Labor Rates'!I15</f>
        <v>0</v>
      </c>
      <c r="I17" s="221"/>
      <c r="J17" s="59">
        <f>I17*'3. Labor Rates'!J15</f>
        <v>0</v>
      </c>
      <c r="K17" s="221"/>
      <c r="L17" s="59">
        <f>K17*'3. Labor Rates'!K15</f>
        <v>0</v>
      </c>
      <c r="M17" s="221"/>
      <c r="N17" s="59">
        <f>M17*'3. Labor Rates'!L15</f>
        <v>0</v>
      </c>
      <c r="O17" s="221"/>
      <c r="P17" s="59">
        <f>O17*'3. Labor Rates'!M15</f>
        <v>0</v>
      </c>
    </row>
    <row r="18" spans="2:16">
      <c r="B18" s="41" t="str">
        <f>'3. Labor Rates'!$E16</f>
        <v>Testing Manager</v>
      </c>
      <c r="C18" s="221"/>
      <c r="D18" s="59">
        <f>C18*'3. Labor Rates'!G16</f>
        <v>0</v>
      </c>
      <c r="E18" s="221"/>
      <c r="F18" s="59">
        <f>E18*'3. Labor Rates'!H16</f>
        <v>0</v>
      </c>
      <c r="G18" s="221"/>
      <c r="H18" s="59">
        <f>G18*'3. Labor Rates'!I16</f>
        <v>0</v>
      </c>
      <c r="I18" s="221"/>
      <c r="J18" s="59">
        <f>I18*'3. Labor Rates'!J16</f>
        <v>0</v>
      </c>
      <c r="K18" s="221"/>
      <c r="L18" s="59">
        <f>K18*'3. Labor Rates'!K16</f>
        <v>0</v>
      </c>
      <c r="M18" s="221"/>
      <c r="N18" s="59">
        <f>M18*'3. Labor Rates'!L16</f>
        <v>0</v>
      </c>
      <c r="O18" s="221"/>
      <c r="P18" s="59">
        <f>O18*'3. Labor Rates'!M16</f>
        <v>0</v>
      </c>
    </row>
    <row r="19" spans="2:16">
      <c r="B19" s="41" t="str">
        <f>'3. Labor Rates'!$E17</f>
        <v>Certification Lead</v>
      </c>
      <c r="C19" s="221"/>
      <c r="D19" s="59">
        <f>C19*'3. Labor Rates'!G17</f>
        <v>0</v>
      </c>
      <c r="E19" s="221"/>
      <c r="F19" s="59">
        <f>E19*'3. Labor Rates'!H17</f>
        <v>0</v>
      </c>
      <c r="G19" s="221"/>
      <c r="H19" s="59">
        <f>G19*'3. Labor Rates'!I17</f>
        <v>0</v>
      </c>
      <c r="I19" s="221"/>
      <c r="J19" s="59">
        <f>I19*'3. Labor Rates'!J17</f>
        <v>0</v>
      </c>
      <c r="K19" s="221"/>
      <c r="L19" s="59">
        <f>K19*'3. Labor Rates'!K17</f>
        <v>0</v>
      </c>
      <c r="M19" s="221"/>
      <c r="N19" s="59">
        <f>M19*'3. Labor Rates'!L17</f>
        <v>0</v>
      </c>
      <c r="O19" s="221"/>
      <c r="P19" s="59">
        <f>O19*'3. Labor Rates'!M17</f>
        <v>0</v>
      </c>
    </row>
    <row r="20" spans="2:16">
      <c r="B20" s="42" t="str">
        <f>'3. Labor Rates'!$E18</f>
        <v>Document  Management Lead</v>
      </c>
      <c r="C20" s="221">
        <v>0</v>
      </c>
      <c r="D20" s="59">
        <f>C20*'3. Labor Rates'!G18</f>
        <v>0</v>
      </c>
      <c r="E20" s="221"/>
      <c r="F20" s="59">
        <f>E20*'3. Labor Rates'!H18</f>
        <v>0</v>
      </c>
      <c r="G20" s="221"/>
      <c r="H20" s="59">
        <f>G20*'3. Labor Rates'!I18</f>
        <v>0</v>
      </c>
      <c r="I20" s="221"/>
      <c r="J20" s="59">
        <f>I20*'3. Labor Rates'!J18</f>
        <v>0</v>
      </c>
      <c r="K20" s="221"/>
      <c r="L20" s="59">
        <f>K20*'3. Labor Rates'!K18</f>
        <v>0</v>
      </c>
      <c r="M20" s="221"/>
      <c r="N20" s="59">
        <f>M20*'3. Labor Rates'!L18</f>
        <v>0</v>
      </c>
      <c r="O20" s="221"/>
      <c r="P20" s="59">
        <f>O20*'3. Labor Rates'!M18</f>
        <v>0</v>
      </c>
    </row>
    <row r="21" spans="2:16" ht="30.4" customHeight="1">
      <c r="B21" s="73" t="str">
        <f>'3. Labor Rates'!$E19</f>
        <v>Information Security Architect/ Privacy Data Protection Officer</v>
      </c>
      <c r="C21" s="221"/>
      <c r="D21" s="59">
        <f>C21*'3. Labor Rates'!G19</f>
        <v>0</v>
      </c>
      <c r="E21" s="221"/>
      <c r="F21" s="59">
        <f>E21*'3. Labor Rates'!H19</f>
        <v>0</v>
      </c>
      <c r="G21" s="221"/>
      <c r="H21" s="59">
        <f>G21*'3. Labor Rates'!I19</f>
        <v>0</v>
      </c>
      <c r="I21" s="221"/>
      <c r="J21" s="59">
        <f>I21*'3. Labor Rates'!J19</f>
        <v>0</v>
      </c>
      <c r="K21" s="221"/>
      <c r="L21" s="59">
        <f>K21*'3. Labor Rates'!K19</f>
        <v>0</v>
      </c>
      <c r="M21" s="221"/>
      <c r="N21" s="59">
        <f>M21*'3. Labor Rates'!L19</f>
        <v>0</v>
      </c>
      <c r="O21" s="221"/>
      <c r="P21" s="59">
        <f>O21*'3. Labor Rates'!M19</f>
        <v>0</v>
      </c>
    </row>
    <row r="22" spans="2:16">
      <c r="B22" s="42" t="str">
        <f>'3. Labor Rates'!$E20</f>
        <v>Additional Role 1</v>
      </c>
      <c r="C22" s="221"/>
      <c r="D22" s="59">
        <f>C22*'3. Labor Rates'!G20</f>
        <v>0</v>
      </c>
      <c r="E22" s="221"/>
      <c r="F22" s="59">
        <f>E22*'3. Labor Rates'!H20</f>
        <v>0</v>
      </c>
      <c r="G22" s="221"/>
      <c r="H22" s="59">
        <f>G22*'3. Labor Rates'!I20</f>
        <v>0</v>
      </c>
      <c r="I22" s="221"/>
      <c r="J22" s="59">
        <f>I22*'3. Labor Rates'!J20</f>
        <v>0</v>
      </c>
      <c r="K22" s="221"/>
      <c r="L22" s="59">
        <f>K22*'3. Labor Rates'!K20</f>
        <v>0</v>
      </c>
      <c r="M22" s="221"/>
      <c r="N22" s="59">
        <f>M22*'3. Labor Rates'!L20</f>
        <v>0</v>
      </c>
      <c r="O22" s="221"/>
      <c r="P22" s="59">
        <f>O22*'3. Labor Rates'!M20</f>
        <v>0</v>
      </c>
    </row>
    <row r="23" spans="2:16">
      <c r="B23" s="42" t="str">
        <f>'3. Labor Rates'!$E21</f>
        <v>Additional Role 2</v>
      </c>
      <c r="C23" s="221"/>
      <c r="D23" s="59">
        <f>C23*'3. Labor Rates'!G21</f>
        <v>0</v>
      </c>
      <c r="E23" s="221"/>
      <c r="F23" s="59">
        <f>E23*'3. Labor Rates'!H21</f>
        <v>0</v>
      </c>
      <c r="G23" s="221"/>
      <c r="H23" s="59">
        <f>G23*'3. Labor Rates'!I21</f>
        <v>0</v>
      </c>
      <c r="I23" s="221"/>
      <c r="J23" s="59">
        <f>I23*'3. Labor Rates'!J21</f>
        <v>0</v>
      </c>
      <c r="K23" s="221"/>
      <c r="L23" s="59">
        <f>K23*'3. Labor Rates'!K21</f>
        <v>0</v>
      </c>
      <c r="M23" s="221"/>
      <c r="N23" s="59">
        <f>M23*'3. Labor Rates'!L21</f>
        <v>0</v>
      </c>
      <c r="O23" s="221"/>
      <c r="P23" s="59">
        <f>O23*'3. Labor Rates'!M21</f>
        <v>0</v>
      </c>
    </row>
    <row r="24" spans="2:16">
      <c r="B24" s="42" t="str">
        <f>'3. Labor Rates'!$E22</f>
        <v>Additional Role 3</v>
      </c>
      <c r="C24" s="221"/>
      <c r="D24" s="59">
        <f>C24*'3. Labor Rates'!G22</f>
        <v>0</v>
      </c>
      <c r="E24" s="221"/>
      <c r="F24" s="59">
        <f>E24*'3. Labor Rates'!H22</f>
        <v>0</v>
      </c>
      <c r="G24" s="221"/>
      <c r="H24" s="59">
        <f>G24*'3. Labor Rates'!I22</f>
        <v>0</v>
      </c>
      <c r="I24" s="221"/>
      <c r="J24" s="59">
        <f>I24*'3. Labor Rates'!J22</f>
        <v>0</v>
      </c>
      <c r="K24" s="221"/>
      <c r="L24" s="59">
        <f>K24*'3. Labor Rates'!K22</f>
        <v>0</v>
      </c>
      <c r="M24" s="221"/>
      <c r="N24" s="59">
        <f>M24*'3. Labor Rates'!L22</f>
        <v>0</v>
      </c>
      <c r="O24" s="221"/>
      <c r="P24" s="59">
        <f>O24*'3. Labor Rates'!M22</f>
        <v>0</v>
      </c>
    </row>
    <row r="25" spans="2:16">
      <c r="B25" s="42" t="str">
        <f>'3. Labor Rates'!$E23</f>
        <v>Additional Role 4</v>
      </c>
      <c r="C25" s="221"/>
      <c r="D25" s="59">
        <f>C25*'3. Labor Rates'!G23</f>
        <v>0</v>
      </c>
      <c r="E25" s="221"/>
      <c r="F25" s="59">
        <f>E25*'3. Labor Rates'!H23</f>
        <v>0</v>
      </c>
      <c r="G25" s="221"/>
      <c r="H25" s="59">
        <f>G25*'3. Labor Rates'!I23</f>
        <v>0</v>
      </c>
      <c r="I25" s="221"/>
      <c r="J25" s="59">
        <f>I25*'3. Labor Rates'!J23</f>
        <v>0</v>
      </c>
      <c r="K25" s="221"/>
      <c r="L25" s="59">
        <f>K25*'3. Labor Rates'!K23</f>
        <v>0</v>
      </c>
      <c r="M25" s="221"/>
      <c r="N25" s="59">
        <f>M25*'3. Labor Rates'!L23</f>
        <v>0</v>
      </c>
      <c r="O25" s="221"/>
      <c r="P25" s="59">
        <f>O25*'3. Labor Rates'!M23</f>
        <v>0</v>
      </c>
    </row>
    <row r="26" spans="2:16">
      <c r="B26" s="158" t="s">
        <v>92</v>
      </c>
      <c r="C26" s="159"/>
      <c r="D26" s="59">
        <f>C26*'3. Labor Rates'!G24</f>
        <v>0</v>
      </c>
      <c r="E26" s="159"/>
      <c r="F26" s="59">
        <f>E26*'3. Labor Rates'!H24</f>
        <v>0</v>
      </c>
      <c r="G26" s="159"/>
      <c r="H26" s="59">
        <f>G26*'3. Labor Rates'!I24</f>
        <v>0</v>
      </c>
      <c r="I26" s="159"/>
      <c r="J26" s="59">
        <f>I26*'3. Labor Rates'!J24</f>
        <v>0</v>
      </c>
      <c r="K26" s="159"/>
      <c r="L26" s="59">
        <f>K26*'3. Labor Rates'!K24</f>
        <v>0</v>
      </c>
      <c r="M26" s="159"/>
      <c r="N26" s="59">
        <f>M26*'3. Labor Rates'!L24</f>
        <v>0</v>
      </c>
      <c r="O26" s="159"/>
      <c r="P26" s="59">
        <f>O26*'3. Labor Rates'!M24</f>
        <v>0</v>
      </c>
    </row>
    <row r="27" spans="2:16" ht="15" thickBot="1">
      <c r="B27" s="60" t="s">
        <v>64</v>
      </c>
      <c r="C27" s="61">
        <f t="shared" ref="C27:P27" si="0">SUM(C11:C26)</f>
        <v>0</v>
      </c>
      <c r="D27" s="62">
        <f t="shared" si="0"/>
        <v>0</v>
      </c>
      <c r="E27" s="61">
        <f t="shared" si="0"/>
        <v>0</v>
      </c>
      <c r="F27" s="62">
        <f t="shared" si="0"/>
        <v>0</v>
      </c>
      <c r="G27" s="61">
        <f t="shared" si="0"/>
        <v>0</v>
      </c>
      <c r="H27" s="62">
        <f t="shared" si="0"/>
        <v>0</v>
      </c>
      <c r="I27" s="61">
        <f t="shared" si="0"/>
        <v>0</v>
      </c>
      <c r="J27" s="62">
        <f t="shared" si="0"/>
        <v>0</v>
      </c>
      <c r="K27" s="61">
        <f t="shared" si="0"/>
        <v>0</v>
      </c>
      <c r="L27" s="62">
        <f t="shared" si="0"/>
        <v>0</v>
      </c>
      <c r="M27" s="61">
        <f t="shared" si="0"/>
        <v>0</v>
      </c>
      <c r="N27" s="62">
        <f t="shared" si="0"/>
        <v>0</v>
      </c>
      <c r="O27" s="61">
        <f t="shared" si="0"/>
        <v>0</v>
      </c>
      <c r="P27" s="62">
        <f t="shared" si="0"/>
        <v>0</v>
      </c>
    </row>
    <row r="29" spans="2:16" ht="14.25" customHeight="1">
      <c r="B29" s="290" t="s">
        <v>42</v>
      </c>
      <c r="C29" s="291"/>
      <c r="D29" s="291"/>
      <c r="E29" s="291"/>
      <c r="F29" s="291"/>
      <c r="G29" s="291"/>
      <c r="H29" s="291"/>
      <c r="I29" s="291"/>
      <c r="J29" s="291"/>
      <c r="K29" s="291"/>
      <c r="L29" s="291"/>
      <c r="M29" s="291"/>
      <c r="N29" s="292"/>
    </row>
  </sheetData>
  <mergeCells count="15">
    <mergeCell ref="B29:N29"/>
    <mergeCell ref="K9:L9"/>
    <mergeCell ref="M9:N9"/>
    <mergeCell ref="C5:J5"/>
    <mergeCell ref="C9:D9"/>
    <mergeCell ref="E9:F9"/>
    <mergeCell ref="G9:H9"/>
    <mergeCell ref="I9:J9"/>
    <mergeCell ref="B7:P7"/>
    <mergeCell ref="B8:B9"/>
    <mergeCell ref="O9:P9"/>
    <mergeCell ref="M8:P8"/>
    <mergeCell ref="C8:D8"/>
    <mergeCell ref="E8:H8"/>
    <mergeCell ref="I8:L8"/>
  </mergeCells>
  <printOptions horizontalCentered="1"/>
  <pageMargins left="0.7" right="0.7" top="0.75" bottom="0.75" header="0.3" footer="0.3"/>
  <pageSetup scale="66"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ignoredErrors>
    <ignoredError sqref="D27 F27" formula="1"/>
  </ignoredErrors>
  <drawing r:id="rId2"/>
  <legacyDrawingHF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27B"/>
    <pageSetUpPr fitToPage="1"/>
  </sheetPr>
  <dimension ref="B1:R14"/>
  <sheetViews>
    <sheetView showGridLines="0" showZeros="0" topLeftCell="A2" zoomScale="115" zoomScaleNormal="115" workbookViewId="0">
      <selection activeCell="E6" sqref="E6"/>
    </sheetView>
  </sheetViews>
  <sheetFormatPr defaultColWidth="8.85546875" defaultRowHeight="14.45"/>
  <cols>
    <col min="1" max="1" width="2.85546875" customWidth="1"/>
    <col min="2" max="2" width="22.85546875" customWidth="1"/>
    <col min="3" max="3" width="15.42578125" customWidth="1"/>
    <col min="4" max="4" width="15.28515625" customWidth="1"/>
    <col min="5" max="5" width="20.28515625" customWidth="1"/>
    <col min="6" max="8" width="13.7109375" customWidth="1"/>
    <col min="9" max="9" width="15.42578125" customWidth="1"/>
    <col min="10" max="11" width="14.7109375" customWidth="1"/>
    <col min="12" max="16" width="13.7109375" customWidth="1"/>
    <col min="17" max="17" width="13.7109375" style="4" customWidth="1"/>
    <col min="18" max="18" width="7.85546875" style="4" customWidth="1"/>
  </cols>
  <sheetData>
    <row r="1" spans="2:18" hidden="1"/>
    <row r="2" spans="2:18" ht="15" thickBot="1"/>
    <row r="3" spans="2:18" ht="18.600000000000001">
      <c r="B3" s="76" t="str">
        <f>varModuleName</f>
        <v>PRMP MES MMIS Phase III RFP</v>
      </c>
      <c r="C3" s="145"/>
      <c r="D3" s="145"/>
      <c r="E3" s="80"/>
      <c r="F3" s="80"/>
      <c r="G3" s="80"/>
      <c r="H3" s="80"/>
      <c r="I3" s="80"/>
      <c r="J3" s="80"/>
      <c r="K3" s="80"/>
      <c r="L3" s="86"/>
    </row>
    <row r="4" spans="2:18" ht="18.600000000000001">
      <c r="B4" s="78" t="s">
        <v>16</v>
      </c>
      <c r="C4" s="146"/>
      <c r="D4" s="146"/>
      <c r="E4" s="82"/>
      <c r="F4" s="82"/>
      <c r="G4" s="82"/>
      <c r="H4" s="82"/>
      <c r="I4" s="82"/>
      <c r="J4" s="82"/>
      <c r="K4" s="82"/>
      <c r="L4" s="87"/>
    </row>
    <row r="5" spans="2:18" ht="15.95" thickBot="1">
      <c r="B5" s="39" t="s">
        <v>24</v>
      </c>
      <c r="C5" s="147"/>
      <c r="D5" s="147"/>
      <c r="E5" s="227" t="str">
        <f>TOC!C4</f>
        <v>&lt;Insert Name&gt;</v>
      </c>
      <c r="F5" s="227"/>
      <c r="G5" s="227"/>
      <c r="H5" s="227"/>
      <c r="I5" s="227"/>
      <c r="J5" s="227"/>
      <c r="K5" s="227"/>
      <c r="L5" s="228"/>
    </row>
    <row r="6" spans="2:18" ht="15" thickBot="1"/>
    <row r="7" spans="2:18" ht="15.75" customHeight="1" thickBot="1">
      <c r="B7" s="279" t="s">
        <v>61</v>
      </c>
      <c r="C7" s="280"/>
      <c r="D7" s="280"/>
      <c r="E7" s="280"/>
      <c r="F7" s="280"/>
      <c r="G7" s="280"/>
      <c r="H7" s="280"/>
      <c r="I7" s="280"/>
      <c r="J7" s="280"/>
      <c r="K7" s="281"/>
      <c r="L7" s="16"/>
      <c r="Q7"/>
      <c r="R7"/>
    </row>
    <row r="8" spans="2:18" ht="44.1" thickBot="1">
      <c r="B8" s="90"/>
      <c r="C8" s="296" t="s">
        <v>45</v>
      </c>
      <c r="D8" s="297"/>
      <c r="E8" s="208" t="s">
        <v>46</v>
      </c>
      <c r="F8" s="298" t="s">
        <v>47</v>
      </c>
      <c r="G8" s="299"/>
      <c r="H8" s="298" t="s">
        <v>48</v>
      </c>
      <c r="I8" s="299"/>
      <c r="J8" s="298" t="s">
        <v>49</v>
      </c>
      <c r="K8" s="299"/>
      <c r="Q8"/>
      <c r="R8"/>
    </row>
    <row r="9" spans="2:18">
      <c r="B9" s="105" t="s">
        <v>243</v>
      </c>
      <c r="C9" s="148" t="s">
        <v>51</v>
      </c>
      <c r="D9" s="148" t="s">
        <v>52</v>
      </c>
      <c r="E9" s="89" t="s">
        <v>52</v>
      </c>
      <c r="F9" s="89" t="s">
        <v>53</v>
      </c>
      <c r="G9" s="89" t="s">
        <v>54</v>
      </c>
      <c r="H9" s="89" t="s">
        <v>55</v>
      </c>
      <c r="I9" s="89" t="s">
        <v>56</v>
      </c>
      <c r="J9" s="89" t="s">
        <v>57</v>
      </c>
      <c r="K9" s="89" t="s">
        <v>58</v>
      </c>
      <c r="L9" s="4"/>
      <c r="Q9"/>
      <c r="R9"/>
    </row>
    <row r="10" spans="2:18">
      <c r="B10" s="293" t="s">
        <v>244</v>
      </c>
      <c r="C10" s="294"/>
      <c r="D10" s="294"/>
      <c r="E10" s="294"/>
      <c r="F10" s="294"/>
      <c r="G10" s="294"/>
      <c r="H10" s="294"/>
      <c r="I10" s="294"/>
      <c r="J10" s="294"/>
      <c r="K10" s="295"/>
      <c r="L10" s="4"/>
      <c r="Q10"/>
      <c r="R10"/>
    </row>
    <row r="11" spans="2:18">
      <c r="B11" s="56" t="s">
        <v>245</v>
      </c>
      <c r="C11" s="132">
        <v>0</v>
      </c>
      <c r="D11" s="132">
        <v>0</v>
      </c>
      <c r="E11" s="132">
        <v>0</v>
      </c>
      <c r="F11" s="132">
        <v>0</v>
      </c>
      <c r="G11" s="132">
        <v>0</v>
      </c>
      <c r="H11" s="132">
        <v>0</v>
      </c>
      <c r="I11" s="132">
        <v>0</v>
      </c>
      <c r="J11" s="132">
        <v>0</v>
      </c>
      <c r="K11" s="132">
        <v>0</v>
      </c>
      <c r="L11" s="4"/>
      <c r="Q11"/>
      <c r="R11"/>
    </row>
    <row r="12" spans="2:18">
      <c r="B12" s="293" t="s">
        <v>246</v>
      </c>
      <c r="C12" s="294"/>
      <c r="D12" s="294"/>
      <c r="E12" s="294"/>
      <c r="F12" s="294"/>
      <c r="G12" s="294"/>
      <c r="H12" s="294"/>
      <c r="I12" s="294"/>
      <c r="J12" s="294"/>
      <c r="K12" s="295"/>
      <c r="L12" s="4"/>
      <c r="Q12"/>
      <c r="R12"/>
    </row>
    <row r="13" spans="2:18">
      <c r="B13" s="57" t="s">
        <v>247</v>
      </c>
      <c r="C13" s="149"/>
      <c r="D13" s="149"/>
      <c r="E13" s="133">
        <v>0</v>
      </c>
      <c r="F13" s="133">
        <v>0</v>
      </c>
      <c r="G13" s="133">
        <v>0</v>
      </c>
      <c r="H13" s="133">
        <v>0</v>
      </c>
      <c r="I13" s="133">
        <v>0</v>
      </c>
      <c r="J13" s="133">
        <v>0</v>
      </c>
      <c r="K13" s="133">
        <v>0</v>
      </c>
    </row>
    <row r="14" spans="2:18" ht="29.45" thickBot="1">
      <c r="B14" s="58" t="s">
        <v>248</v>
      </c>
      <c r="C14" s="150">
        <f>C11</f>
        <v>0</v>
      </c>
      <c r="D14" s="150">
        <f>D11</f>
        <v>0</v>
      </c>
      <c r="E14" s="134">
        <f>SUM(E11,E13)</f>
        <v>0</v>
      </c>
      <c r="F14" s="134">
        <f t="shared" ref="F14:K14" si="0">SUM(F11,F13)</f>
        <v>0</v>
      </c>
      <c r="G14" s="134">
        <f t="shared" si="0"/>
        <v>0</v>
      </c>
      <c r="H14" s="134">
        <f t="shared" si="0"/>
        <v>0</v>
      </c>
      <c r="I14" s="134">
        <f t="shared" si="0"/>
        <v>0</v>
      </c>
      <c r="J14" s="134">
        <f t="shared" si="0"/>
        <v>0</v>
      </c>
      <c r="K14" s="134">
        <f t="shared" si="0"/>
        <v>0</v>
      </c>
    </row>
  </sheetData>
  <mergeCells count="8">
    <mergeCell ref="E5:L5"/>
    <mergeCell ref="B10:K10"/>
    <mergeCell ref="B12:K12"/>
    <mergeCell ref="B7:K7"/>
    <mergeCell ref="C8:D8"/>
    <mergeCell ref="F8:G8"/>
    <mergeCell ref="H8:I8"/>
    <mergeCell ref="J8:K8"/>
  </mergeCells>
  <printOptions horizontalCentered="1"/>
  <pageMargins left="0.7" right="0.7" top="0.75" bottom="0.75" header="0.3" footer="0.3"/>
  <pageSetup scale="90"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27B"/>
    <pageSetUpPr fitToPage="1"/>
  </sheetPr>
  <dimension ref="B1:AE70"/>
  <sheetViews>
    <sheetView showGridLines="0" showZeros="0" topLeftCell="A2" zoomScale="160" zoomScaleNormal="160" workbookViewId="0">
      <selection activeCell="C6" sqref="C6"/>
    </sheetView>
  </sheetViews>
  <sheetFormatPr defaultColWidth="8.85546875" defaultRowHeight="14.4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10.140625" customWidth="1"/>
    <col min="9" max="9" width="14.85546875" customWidth="1"/>
    <col min="10" max="10" width="13.85546875" customWidth="1"/>
    <col min="11" max="11" width="14.42578125" customWidth="1"/>
    <col min="12" max="13" width="11.85546875" customWidth="1"/>
    <col min="14" max="14" width="13.5703125" customWidth="1"/>
    <col min="15" max="15" width="16.42578125" customWidth="1"/>
    <col min="16" max="16" width="15.5703125" customWidth="1"/>
    <col min="17" max="17" width="15.7109375" customWidth="1"/>
    <col min="18" max="18" width="12.7109375" customWidth="1"/>
    <col min="19" max="25" width="11.85546875" customWidth="1"/>
    <col min="26" max="26" width="3.140625" customWidth="1"/>
  </cols>
  <sheetData>
    <row r="1" spans="2:26" hidden="1"/>
    <row r="2" spans="2:26" ht="15" thickBot="1"/>
    <row r="3" spans="2:26" ht="18.600000000000001">
      <c r="B3" s="76" t="str">
        <f>varModuleName</f>
        <v>PRMP MES MMIS Phase III RFP</v>
      </c>
      <c r="C3" s="80"/>
      <c r="D3" s="80"/>
      <c r="E3" s="80"/>
      <c r="F3" s="80"/>
      <c r="G3" s="80"/>
      <c r="H3" s="80"/>
      <c r="I3" s="80"/>
      <c r="J3" s="80"/>
      <c r="K3" s="86"/>
    </row>
    <row r="4" spans="2:26" ht="18.600000000000001">
      <c r="B4" s="78" t="s">
        <v>18</v>
      </c>
      <c r="C4" s="82"/>
      <c r="D4" s="82"/>
      <c r="E4" s="82"/>
      <c r="F4" s="82"/>
      <c r="G4" s="82"/>
      <c r="H4" s="82"/>
      <c r="I4" s="82"/>
      <c r="J4" s="82"/>
      <c r="K4" s="87"/>
    </row>
    <row r="5" spans="2:26" ht="15.95" thickBot="1">
      <c r="B5" s="63" t="s">
        <v>24</v>
      </c>
      <c r="C5" s="227" t="str">
        <f>TOC!C4</f>
        <v>&lt;Insert Name&gt;</v>
      </c>
      <c r="D5" s="227"/>
      <c r="E5" s="227"/>
      <c r="F5" s="227"/>
      <c r="G5" s="227"/>
      <c r="H5" s="227"/>
      <c r="I5" s="227"/>
      <c r="J5" s="227"/>
      <c r="K5" s="228"/>
    </row>
    <row r="6" spans="2:26" ht="15" thickBot="1">
      <c r="U6" s="161"/>
    </row>
    <row r="7" spans="2:26" ht="15" customHeight="1">
      <c r="B7" s="334" t="s">
        <v>249</v>
      </c>
      <c r="C7" s="335"/>
      <c r="D7" s="335"/>
      <c r="E7" s="335"/>
      <c r="F7" s="335"/>
      <c r="G7" s="336"/>
      <c r="H7" s="213"/>
      <c r="I7" s="175"/>
      <c r="J7" s="175"/>
      <c r="K7" s="175"/>
      <c r="L7" s="175"/>
      <c r="M7" s="175"/>
      <c r="N7" s="175"/>
      <c r="O7" s="175"/>
      <c r="P7" s="175"/>
      <c r="Q7" s="175"/>
      <c r="R7" s="175"/>
      <c r="S7" s="175"/>
      <c r="T7" s="175"/>
      <c r="U7" s="175"/>
      <c r="V7" s="175"/>
      <c r="W7" s="175"/>
      <c r="X7" s="173"/>
      <c r="Y7" s="173"/>
      <c r="Z7" s="174"/>
    </row>
    <row r="8" spans="2:26">
      <c r="B8" s="337"/>
      <c r="C8" s="338"/>
      <c r="D8" s="338"/>
      <c r="E8" s="338"/>
      <c r="F8" s="338"/>
      <c r="G8" s="339"/>
      <c r="H8" s="213"/>
      <c r="I8" s="175"/>
      <c r="J8" s="175"/>
      <c r="K8" s="175"/>
      <c r="L8" s="175"/>
      <c r="M8" s="175"/>
      <c r="N8" s="175"/>
      <c r="O8" s="175"/>
      <c r="P8" s="175"/>
      <c r="Q8" s="175"/>
      <c r="R8" s="175"/>
      <c r="S8" s="175"/>
      <c r="T8" s="175"/>
      <c r="U8" s="175"/>
      <c r="V8" s="175"/>
      <c r="W8" s="175"/>
      <c r="X8" s="175"/>
      <c r="Y8" s="175"/>
      <c r="Z8" s="176"/>
    </row>
    <row r="9" spans="2:26" ht="15" thickBot="1">
      <c r="B9" s="340"/>
      <c r="C9" s="341"/>
      <c r="D9" s="341"/>
      <c r="E9" s="341"/>
      <c r="F9" s="341"/>
      <c r="G9" s="342"/>
      <c r="H9" s="213"/>
      <c r="I9" s="175"/>
      <c r="J9" s="175"/>
      <c r="K9" s="175"/>
      <c r="L9" s="175"/>
      <c r="M9" s="175"/>
      <c r="N9" s="175"/>
      <c r="O9" s="175"/>
      <c r="P9" s="175"/>
      <c r="Q9" s="175"/>
      <c r="R9" s="175"/>
      <c r="S9" s="175"/>
      <c r="T9" s="175"/>
      <c r="U9" s="175"/>
      <c r="V9" s="175"/>
      <c r="W9" s="175"/>
      <c r="X9" s="177"/>
      <c r="Y9" s="177"/>
      <c r="Z9" s="178"/>
    </row>
    <row r="10" spans="2:26" ht="15" thickBot="1">
      <c r="B10" s="220"/>
      <c r="C10" s="220"/>
      <c r="D10" s="220"/>
      <c r="E10" s="220"/>
      <c r="F10" s="220"/>
      <c r="G10" s="220"/>
      <c r="H10" s="220"/>
      <c r="I10" s="213"/>
      <c r="J10" s="213"/>
      <c r="K10" s="160"/>
      <c r="L10" s="220"/>
      <c r="M10" s="220"/>
      <c r="N10" s="220"/>
      <c r="O10" s="220"/>
      <c r="P10" s="220"/>
      <c r="Q10" s="220"/>
      <c r="R10" s="220"/>
      <c r="S10" s="220"/>
      <c r="T10" s="220"/>
      <c r="U10" s="220"/>
      <c r="V10" s="220"/>
      <c r="W10" s="220"/>
      <c r="X10" s="220"/>
      <c r="Y10" s="220"/>
      <c r="Z10" s="220"/>
    </row>
    <row r="11" spans="2:26" ht="15.6">
      <c r="B11" s="332" t="s">
        <v>250</v>
      </c>
      <c r="C11" s="333"/>
      <c r="D11" s="333"/>
      <c r="E11" s="333"/>
      <c r="F11" s="333"/>
      <c r="G11" s="333"/>
      <c r="H11" s="333"/>
      <c r="I11" s="333"/>
      <c r="J11" s="333"/>
      <c r="K11" s="333"/>
      <c r="L11" s="333"/>
      <c r="M11" s="333"/>
      <c r="N11" s="333"/>
      <c r="O11" s="333"/>
      <c r="P11" s="333"/>
      <c r="Q11" s="333"/>
      <c r="R11" s="333"/>
      <c r="S11" s="333"/>
      <c r="T11" s="333"/>
      <c r="U11" s="333"/>
    </row>
    <row r="12" spans="2:26" ht="40.5" customHeight="1">
      <c r="B12" s="347" t="s">
        <v>251</v>
      </c>
      <c r="C12" s="348" t="s">
        <v>252</v>
      </c>
      <c r="D12" s="348" t="s">
        <v>253</v>
      </c>
      <c r="E12" s="348" t="s">
        <v>254</v>
      </c>
      <c r="F12" s="349" t="s">
        <v>255</v>
      </c>
      <c r="G12" s="349" t="s">
        <v>256</v>
      </c>
      <c r="H12" s="352" t="s">
        <v>257</v>
      </c>
      <c r="I12" s="350" t="s">
        <v>45</v>
      </c>
      <c r="J12" s="351"/>
      <c r="K12" s="212" t="s">
        <v>46</v>
      </c>
      <c r="L12" s="354" t="s">
        <v>47</v>
      </c>
      <c r="M12" s="355"/>
      <c r="N12" s="354" t="s">
        <v>48</v>
      </c>
      <c r="O12" s="355"/>
      <c r="P12" s="354" t="s">
        <v>49</v>
      </c>
      <c r="Q12" s="355"/>
      <c r="R12" s="330" t="s">
        <v>258</v>
      </c>
      <c r="S12" s="330" t="s">
        <v>259</v>
      </c>
      <c r="T12" s="330" t="s">
        <v>260</v>
      </c>
      <c r="U12" s="331" t="s">
        <v>261</v>
      </c>
    </row>
    <row r="13" spans="2:26" ht="28.15" customHeight="1">
      <c r="B13" s="347"/>
      <c r="C13" s="348"/>
      <c r="D13" s="348"/>
      <c r="E13" s="348"/>
      <c r="F13" s="349"/>
      <c r="G13" s="349"/>
      <c r="H13" s="353"/>
      <c r="I13" s="216" t="s">
        <v>51</v>
      </c>
      <c r="J13" s="216" t="s">
        <v>52</v>
      </c>
      <c r="K13" s="216" t="s">
        <v>52</v>
      </c>
      <c r="L13" s="216" t="s">
        <v>53</v>
      </c>
      <c r="M13" s="216" t="s">
        <v>54</v>
      </c>
      <c r="N13" s="216" t="s">
        <v>55</v>
      </c>
      <c r="O13" s="216" t="s">
        <v>56</v>
      </c>
      <c r="P13" s="216" t="s">
        <v>57</v>
      </c>
      <c r="Q13" s="216" t="s">
        <v>58</v>
      </c>
      <c r="R13" s="330"/>
      <c r="S13" s="330"/>
      <c r="T13" s="330"/>
      <c r="U13" s="331"/>
    </row>
    <row r="14" spans="2:26">
      <c r="B14" s="64">
        <v>1</v>
      </c>
      <c r="C14" s="11"/>
      <c r="D14" s="11"/>
      <c r="E14" s="11"/>
      <c r="F14" s="19"/>
      <c r="G14" s="221"/>
      <c r="H14" s="221"/>
      <c r="I14" s="135">
        <f>IF($H14=1,$G14*$F14,0)</f>
        <v>0</v>
      </c>
      <c r="J14" s="135">
        <f>IF($H14=2,$G14*$F14,0)</f>
        <v>0</v>
      </c>
      <c r="K14" s="19">
        <v>0</v>
      </c>
      <c r="L14" s="19">
        <v>0</v>
      </c>
      <c r="M14" s="19">
        <v>0</v>
      </c>
      <c r="N14" s="19">
        <v>0</v>
      </c>
      <c r="O14" s="19">
        <v>0</v>
      </c>
      <c r="P14" s="19">
        <v>0</v>
      </c>
      <c r="Q14" s="19">
        <v>0</v>
      </c>
      <c r="R14" s="135">
        <f t="shared" ref="R14:R23" si="0">SUM(K14:Q14)</f>
        <v>0</v>
      </c>
      <c r="S14" s="18">
        <f>SUM(I14,J14,R14)</f>
        <v>0</v>
      </c>
      <c r="T14" s="19">
        <v>0</v>
      </c>
      <c r="U14" s="136">
        <f>SUM(S14-T14)</f>
        <v>0</v>
      </c>
    </row>
    <row r="15" spans="2:26">
      <c r="B15" s="64">
        <v>2</v>
      </c>
      <c r="C15" s="11"/>
      <c r="D15" s="11"/>
      <c r="E15" s="11"/>
      <c r="F15" s="19">
        <v>0</v>
      </c>
      <c r="G15" s="221"/>
      <c r="H15" s="221"/>
      <c r="I15" s="135">
        <f t="shared" ref="I15:I23" si="1">IF($H15=1,$G15*$F15,0)</f>
        <v>0</v>
      </c>
      <c r="J15" s="135">
        <f t="shared" ref="J15:J23" si="2">IF($H15=2,$G15*$F15,0)</f>
        <v>0</v>
      </c>
      <c r="K15" s="19">
        <v>0</v>
      </c>
      <c r="L15" s="19">
        <v>0</v>
      </c>
      <c r="M15" s="19">
        <v>0</v>
      </c>
      <c r="N15" s="19">
        <v>0</v>
      </c>
      <c r="O15" s="19">
        <v>0</v>
      </c>
      <c r="P15" s="19">
        <v>0</v>
      </c>
      <c r="Q15" s="19">
        <v>0</v>
      </c>
      <c r="R15" s="135">
        <f t="shared" si="0"/>
        <v>0</v>
      </c>
      <c r="S15" s="18">
        <f t="shared" ref="S15:S23" si="3">SUM(I15,J15,R15)</f>
        <v>0</v>
      </c>
      <c r="T15" s="19">
        <v>0</v>
      </c>
      <c r="U15" s="136">
        <f t="shared" ref="U15:U23" si="4">SUM(S15-T15)</f>
        <v>0</v>
      </c>
    </row>
    <row r="16" spans="2:26">
      <c r="B16" s="64">
        <v>3</v>
      </c>
      <c r="C16" s="11"/>
      <c r="D16" s="11"/>
      <c r="E16" s="11"/>
      <c r="F16" s="19">
        <v>0</v>
      </c>
      <c r="G16" s="221"/>
      <c r="H16" s="221"/>
      <c r="I16" s="135">
        <f t="shared" si="1"/>
        <v>0</v>
      </c>
      <c r="J16" s="135">
        <f t="shared" si="2"/>
        <v>0</v>
      </c>
      <c r="K16" s="19">
        <v>0</v>
      </c>
      <c r="L16" s="19">
        <v>0</v>
      </c>
      <c r="M16" s="19">
        <v>0</v>
      </c>
      <c r="N16" s="19">
        <v>0</v>
      </c>
      <c r="O16" s="19">
        <v>0</v>
      </c>
      <c r="P16" s="19">
        <v>0</v>
      </c>
      <c r="Q16" s="19">
        <v>0</v>
      </c>
      <c r="R16" s="135">
        <f t="shared" si="0"/>
        <v>0</v>
      </c>
      <c r="S16" s="18">
        <f t="shared" si="3"/>
        <v>0</v>
      </c>
      <c r="T16" s="19">
        <v>0</v>
      </c>
      <c r="U16" s="136">
        <f t="shared" si="4"/>
        <v>0</v>
      </c>
    </row>
    <row r="17" spans="2:31">
      <c r="B17" s="64">
        <v>4</v>
      </c>
      <c r="C17" s="11"/>
      <c r="D17" s="11"/>
      <c r="E17" s="11"/>
      <c r="F17" s="19">
        <v>0</v>
      </c>
      <c r="G17" s="221"/>
      <c r="H17" s="221"/>
      <c r="I17" s="135">
        <f t="shared" si="1"/>
        <v>0</v>
      </c>
      <c r="J17" s="135">
        <f t="shared" si="2"/>
        <v>0</v>
      </c>
      <c r="K17" s="19">
        <v>0</v>
      </c>
      <c r="L17" s="19">
        <v>0</v>
      </c>
      <c r="M17" s="19">
        <v>0</v>
      </c>
      <c r="N17" s="19">
        <v>0</v>
      </c>
      <c r="O17" s="19">
        <v>0</v>
      </c>
      <c r="P17" s="19">
        <v>0</v>
      </c>
      <c r="Q17" s="19">
        <v>0</v>
      </c>
      <c r="R17" s="135">
        <f t="shared" si="0"/>
        <v>0</v>
      </c>
      <c r="S17" s="18">
        <f t="shared" si="3"/>
        <v>0</v>
      </c>
      <c r="T17" s="19">
        <v>0</v>
      </c>
      <c r="U17" s="136">
        <f t="shared" si="4"/>
        <v>0</v>
      </c>
    </row>
    <row r="18" spans="2:31">
      <c r="B18" s="64">
        <v>5</v>
      </c>
      <c r="C18" s="11"/>
      <c r="D18" s="11"/>
      <c r="E18" s="11"/>
      <c r="F18" s="19">
        <v>0</v>
      </c>
      <c r="G18" s="221"/>
      <c r="H18" s="221"/>
      <c r="I18" s="135">
        <f t="shared" si="1"/>
        <v>0</v>
      </c>
      <c r="J18" s="135">
        <f t="shared" si="2"/>
        <v>0</v>
      </c>
      <c r="K18" s="19">
        <v>0</v>
      </c>
      <c r="L18" s="19">
        <v>0</v>
      </c>
      <c r="M18" s="19">
        <v>0</v>
      </c>
      <c r="N18" s="19">
        <v>0</v>
      </c>
      <c r="O18" s="19">
        <v>0</v>
      </c>
      <c r="P18" s="19">
        <v>0</v>
      </c>
      <c r="Q18" s="19">
        <v>0</v>
      </c>
      <c r="R18" s="135">
        <f t="shared" si="0"/>
        <v>0</v>
      </c>
      <c r="S18" s="18">
        <f t="shared" si="3"/>
        <v>0</v>
      </c>
      <c r="T18" s="19">
        <v>0</v>
      </c>
      <c r="U18" s="136">
        <f t="shared" si="4"/>
        <v>0</v>
      </c>
    </row>
    <row r="19" spans="2:31">
      <c r="B19" s="64">
        <v>6</v>
      </c>
      <c r="C19" s="11"/>
      <c r="D19" s="11"/>
      <c r="E19" s="11"/>
      <c r="F19" s="19">
        <v>0</v>
      </c>
      <c r="G19" s="221"/>
      <c r="H19" s="221"/>
      <c r="I19" s="135">
        <f t="shared" si="1"/>
        <v>0</v>
      </c>
      <c r="J19" s="135">
        <f t="shared" si="2"/>
        <v>0</v>
      </c>
      <c r="K19" s="19">
        <v>0</v>
      </c>
      <c r="L19" s="19">
        <v>0</v>
      </c>
      <c r="M19" s="19">
        <v>0</v>
      </c>
      <c r="N19" s="19">
        <v>0</v>
      </c>
      <c r="O19" s="19">
        <v>0</v>
      </c>
      <c r="P19" s="19">
        <v>0</v>
      </c>
      <c r="Q19" s="19">
        <v>0</v>
      </c>
      <c r="R19" s="135">
        <f t="shared" si="0"/>
        <v>0</v>
      </c>
      <c r="S19" s="18">
        <f t="shared" si="3"/>
        <v>0</v>
      </c>
      <c r="T19" s="19">
        <v>0</v>
      </c>
      <c r="U19" s="136">
        <f t="shared" si="4"/>
        <v>0</v>
      </c>
    </row>
    <row r="20" spans="2:31">
      <c r="B20" s="64">
        <v>7</v>
      </c>
      <c r="C20" s="11"/>
      <c r="D20" s="11"/>
      <c r="E20" s="11"/>
      <c r="F20" s="19">
        <v>0</v>
      </c>
      <c r="G20" s="221"/>
      <c r="H20" s="221"/>
      <c r="I20" s="135">
        <f t="shared" si="1"/>
        <v>0</v>
      </c>
      <c r="J20" s="135">
        <f t="shared" si="2"/>
        <v>0</v>
      </c>
      <c r="K20" s="19">
        <v>0</v>
      </c>
      <c r="L20" s="19">
        <v>0</v>
      </c>
      <c r="M20" s="19">
        <v>0</v>
      </c>
      <c r="N20" s="19">
        <v>0</v>
      </c>
      <c r="O20" s="19">
        <v>0</v>
      </c>
      <c r="P20" s="19">
        <v>0</v>
      </c>
      <c r="Q20" s="19">
        <v>0</v>
      </c>
      <c r="R20" s="135">
        <f t="shared" si="0"/>
        <v>0</v>
      </c>
      <c r="S20" s="18">
        <f t="shared" si="3"/>
        <v>0</v>
      </c>
      <c r="T20" s="19">
        <v>0</v>
      </c>
      <c r="U20" s="136">
        <f t="shared" si="4"/>
        <v>0</v>
      </c>
    </row>
    <row r="21" spans="2:31">
      <c r="B21" s="64">
        <v>8</v>
      </c>
      <c r="C21" s="11"/>
      <c r="D21" s="11"/>
      <c r="E21" s="11"/>
      <c r="F21" s="19">
        <v>0</v>
      </c>
      <c r="G21" s="221"/>
      <c r="H21" s="221"/>
      <c r="I21" s="135">
        <f t="shared" si="1"/>
        <v>0</v>
      </c>
      <c r="J21" s="135">
        <f t="shared" si="2"/>
        <v>0</v>
      </c>
      <c r="K21" s="19">
        <v>0</v>
      </c>
      <c r="L21" s="19">
        <v>0</v>
      </c>
      <c r="M21" s="19">
        <v>0</v>
      </c>
      <c r="N21" s="19">
        <v>0</v>
      </c>
      <c r="O21" s="19">
        <v>0</v>
      </c>
      <c r="P21" s="19">
        <v>0</v>
      </c>
      <c r="Q21" s="19">
        <v>0</v>
      </c>
      <c r="R21" s="135">
        <f t="shared" si="0"/>
        <v>0</v>
      </c>
      <c r="S21" s="18">
        <f t="shared" si="3"/>
        <v>0</v>
      </c>
      <c r="T21" s="19">
        <v>0</v>
      </c>
      <c r="U21" s="136">
        <f t="shared" si="4"/>
        <v>0</v>
      </c>
    </row>
    <row r="22" spans="2:31">
      <c r="B22" s="64">
        <v>9</v>
      </c>
      <c r="C22" s="11"/>
      <c r="D22" s="11"/>
      <c r="E22" s="11"/>
      <c r="F22" s="19">
        <v>0</v>
      </c>
      <c r="G22" s="221"/>
      <c r="H22" s="221"/>
      <c r="I22" s="135">
        <f t="shared" si="1"/>
        <v>0</v>
      </c>
      <c r="J22" s="135">
        <f t="shared" si="2"/>
        <v>0</v>
      </c>
      <c r="K22" s="19">
        <v>0</v>
      </c>
      <c r="L22" s="19">
        <v>0</v>
      </c>
      <c r="M22" s="19">
        <v>0</v>
      </c>
      <c r="N22" s="19">
        <v>0</v>
      </c>
      <c r="O22" s="19">
        <v>0</v>
      </c>
      <c r="P22" s="19">
        <v>0</v>
      </c>
      <c r="Q22" s="19">
        <v>0</v>
      </c>
      <c r="R22" s="135">
        <f t="shared" si="0"/>
        <v>0</v>
      </c>
      <c r="S22" s="18">
        <f t="shared" si="3"/>
        <v>0</v>
      </c>
      <c r="T22" s="19">
        <v>0</v>
      </c>
      <c r="U22" s="136">
        <f t="shared" si="4"/>
        <v>0</v>
      </c>
    </row>
    <row r="23" spans="2:31">
      <c r="B23" s="64">
        <v>10</v>
      </c>
      <c r="C23" s="11"/>
      <c r="D23" s="11"/>
      <c r="E23" s="11"/>
      <c r="F23" s="19">
        <v>0</v>
      </c>
      <c r="G23" s="221"/>
      <c r="H23" s="221"/>
      <c r="I23" s="135">
        <f t="shared" si="1"/>
        <v>0</v>
      </c>
      <c r="J23" s="135">
        <f t="shared" si="2"/>
        <v>0</v>
      </c>
      <c r="K23" s="19">
        <v>0</v>
      </c>
      <c r="L23" s="19">
        <v>0</v>
      </c>
      <c r="M23" s="19">
        <v>0</v>
      </c>
      <c r="N23" s="19">
        <v>0</v>
      </c>
      <c r="O23" s="19">
        <v>0</v>
      </c>
      <c r="P23" s="19">
        <v>0</v>
      </c>
      <c r="Q23" s="19">
        <v>0</v>
      </c>
      <c r="R23" s="135">
        <f t="shared" si="0"/>
        <v>0</v>
      </c>
      <c r="S23" s="18">
        <f t="shared" si="3"/>
        <v>0</v>
      </c>
      <c r="T23" s="19">
        <v>0</v>
      </c>
      <c r="U23" s="136">
        <f t="shared" si="4"/>
        <v>0</v>
      </c>
    </row>
    <row r="24" spans="2:31" ht="15" thickBot="1">
      <c r="B24" s="344" t="s">
        <v>262</v>
      </c>
      <c r="C24" s="345"/>
      <c r="D24" s="345"/>
      <c r="E24" s="345"/>
      <c r="F24" s="345"/>
      <c r="G24" s="346"/>
      <c r="H24" s="210"/>
      <c r="I24" s="137">
        <f>SUM(I14:I23)</f>
        <v>0</v>
      </c>
      <c r="J24" s="137">
        <f>SUM(J14:J23)</f>
        <v>0</v>
      </c>
      <c r="K24" s="138">
        <f>SUM(K14:K23)</f>
        <v>0</v>
      </c>
      <c r="L24" s="138">
        <f t="shared" ref="L24:Q24" si="5">SUM(L14:L23)</f>
        <v>0</v>
      </c>
      <c r="M24" s="138">
        <f t="shared" si="5"/>
        <v>0</v>
      </c>
      <c r="N24" s="138">
        <f t="shared" si="5"/>
        <v>0</v>
      </c>
      <c r="O24" s="138">
        <f t="shared" si="5"/>
        <v>0</v>
      </c>
      <c r="P24" s="138">
        <f t="shared" si="5"/>
        <v>0</v>
      </c>
      <c r="Q24" s="138">
        <f t="shared" si="5"/>
        <v>0</v>
      </c>
      <c r="R24" s="139">
        <f>SUM(R14:R23)</f>
        <v>0</v>
      </c>
      <c r="S24" s="139">
        <f>SUM(S14:S23)</f>
        <v>0</v>
      </c>
      <c r="T24" s="139">
        <f t="shared" ref="T24:U24" si="6">SUM(T14:T23)</f>
        <v>0</v>
      </c>
      <c r="U24" s="140">
        <f t="shared" si="6"/>
        <v>0</v>
      </c>
    </row>
    <row r="27" spans="2:31" ht="15" thickBot="1"/>
    <row r="28" spans="2:31" ht="15.6">
      <c r="B28" s="332" t="s">
        <v>263</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43"/>
    </row>
    <row r="29" spans="2:31" ht="30" customHeight="1">
      <c r="B29" s="65" t="s">
        <v>251</v>
      </c>
      <c r="C29" s="214" t="s">
        <v>264</v>
      </c>
      <c r="D29" s="214" t="s">
        <v>253</v>
      </c>
      <c r="E29" s="214" t="s">
        <v>254</v>
      </c>
      <c r="F29" s="323" t="s">
        <v>265</v>
      </c>
      <c r="G29" s="323"/>
      <c r="H29" s="323"/>
      <c r="I29" s="323"/>
      <c r="J29" s="215"/>
      <c r="K29" s="324" t="s">
        <v>266</v>
      </c>
      <c r="L29" s="324"/>
      <c r="M29" s="324" t="s">
        <v>267</v>
      </c>
      <c r="N29" s="324"/>
      <c r="O29" s="214" t="s">
        <v>268</v>
      </c>
      <c r="P29" s="323" t="s">
        <v>269</v>
      </c>
      <c r="Q29" s="323"/>
      <c r="R29" s="323"/>
      <c r="S29" s="323"/>
      <c r="T29" s="324" t="s">
        <v>270</v>
      </c>
      <c r="U29" s="324"/>
      <c r="V29" s="325" t="s">
        <v>271</v>
      </c>
      <c r="W29" s="326"/>
      <c r="X29" s="326"/>
      <c r="Y29" s="326"/>
      <c r="Z29" s="326"/>
      <c r="AA29" s="326"/>
      <c r="AB29" s="327"/>
      <c r="AC29" s="328" t="s">
        <v>272</v>
      </c>
      <c r="AD29" s="329"/>
      <c r="AE29" s="17"/>
    </row>
    <row r="30" spans="2:31">
      <c r="B30" s="64">
        <v>1</v>
      </c>
      <c r="C30" s="11"/>
      <c r="D30" s="11"/>
      <c r="E30" s="11"/>
      <c r="F30" s="312"/>
      <c r="G30" s="317"/>
      <c r="H30" s="317"/>
      <c r="I30" s="318"/>
      <c r="J30" s="217"/>
      <c r="K30" s="312"/>
      <c r="L30" s="318"/>
      <c r="M30" s="312"/>
      <c r="N30" s="318"/>
      <c r="O30" s="11"/>
      <c r="P30" s="312"/>
      <c r="Q30" s="317"/>
      <c r="R30" s="317"/>
      <c r="S30" s="318"/>
      <c r="T30" s="312"/>
      <c r="U30" s="318"/>
      <c r="V30" s="312"/>
      <c r="W30" s="317"/>
      <c r="X30" s="317"/>
      <c r="Y30" s="317"/>
      <c r="Z30" s="317"/>
      <c r="AA30" s="317"/>
      <c r="AB30" s="318"/>
      <c r="AC30" s="312"/>
      <c r="AD30" s="313"/>
    </row>
    <row r="31" spans="2:31">
      <c r="B31" s="64">
        <v>2</v>
      </c>
      <c r="C31" s="11"/>
      <c r="D31" s="11"/>
      <c r="E31" s="11"/>
      <c r="F31" s="320"/>
      <c r="G31" s="321"/>
      <c r="H31" s="321"/>
      <c r="I31" s="322"/>
      <c r="J31" s="219"/>
      <c r="K31" s="312"/>
      <c r="L31" s="318"/>
      <c r="M31" s="312"/>
      <c r="N31" s="318"/>
      <c r="O31" s="11"/>
      <c r="P31" s="312"/>
      <c r="Q31" s="317"/>
      <c r="R31" s="317"/>
      <c r="S31" s="318"/>
      <c r="T31" s="312"/>
      <c r="U31" s="318"/>
      <c r="V31" s="312"/>
      <c r="W31" s="317"/>
      <c r="X31" s="317"/>
      <c r="Y31" s="317"/>
      <c r="Z31" s="317"/>
      <c r="AA31" s="317"/>
      <c r="AB31" s="318"/>
      <c r="AC31" s="312"/>
      <c r="AD31" s="313"/>
    </row>
    <row r="32" spans="2:31">
      <c r="B32" s="64">
        <v>3</v>
      </c>
      <c r="C32" s="11"/>
      <c r="D32" s="11"/>
      <c r="E32" s="11"/>
      <c r="F32" s="312"/>
      <c r="G32" s="317"/>
      <c r="H32" s="317"/>
      <c r="I32" s="318"/>
      <c r="J32" s="217"/>
      <c r="K32" s="312"/>
      <c r="L32" s="318"/>
      <c r="M32" s="312"/>
      <c r="N32" s="318"/>
      <c r="O32" s="11"/>
      <c r="P32" s="312"/>
      <c r="Q32" s="317"/>
      <c r="R32" s="317"/>
      <c r="S32" s="318"/>
      <c r="T32" s="312"/>
      <c r="U32" s="318"/>
      <c r="V32" s="312"/>
      <c r="W32" s="317"/>
      <c r="X32" s="317"/>
      <c r="Y32" s="317"/>
      <c r="Z32" s="317"/>
      <c r="AA32" s="317"/>
      <c r="AB32" s="318"/>
      <c r="AC32" s="312"/>
      <c r="AD32" s="313"/>
    </row>
    <row r="33" spans="2:30">
      <c r="B33" s="64">
        <v>4</v>
      </c>
      <c r="C33" s="11"/>
      <c r="D33" s="11"/>
      <c r="E33" s="11"/>
      <c r="F33" s="312"/>
      <c r="G33" s="317"/>
      <c r="H33" s="317"/>
      <c r="I33" s="318"/>
      <c r="J33" s="217"/>
      <c r="K33" s="312"/>
      <c r="L33" s="318"/>
      <c r="M33" s="312"/>
      <c r="N33" s="318"/>
      <c r="O33" s="11"/>
      <c r="P33" s="312"/>
      <c r="Q33" s="317"/>
      <c r="R33" s="317"/>
      <c r="S33" s="318"/>
      <c r="T33" s="312"/>
      <c r="U33" s="318"/>
      <c r="V33" s="312"/>
      <c r="W33" s="317"/>
      <c r="X33" s="317"/>
      <c r="Y33" s="317"/>
      <c r="Z33" s="317"/>
      <c r="AA33" s="317"/>
      <c r="AB33" s="318"/>
      <c r="AC33" s="312"/>
      <c r="AD33" s="313"/>
    </row>
    <row r="34" spans="2:30">
      <c r="B34" s="64">
        <v>5</v>
      </c>
      <c r="C34" s="11"/>
      <c r="D34" s="11"/>
      <c r="E34" s="11"/>
      <c r="F34" s="312"/>
      <c r="G34" s="317"/>
      <c r="H34" s="317"/>
      <c r="I34" s="318"/>
      <c r="J34" s="217"/>
      <c r="K34" s="312"/>
      <c r="L34" s="318"/>
      <c r="M34" s="312"/>
      <c r="N34" s="318"/>
      <c r="O34" s="11"/>
      <c r="P34" s="312"/>
      <c r="Q34" s="317"/>
      <c r="R34" s="317"/>
      <c r="S34" s="318"/>
      <c r="T34" s="312"/>
      <c r="U34" s="318"/>
      <c r="V34" s="312"/>
      <c r="W34" s="317"/>
      <c r="X34" s="317"/>
      <c r="Y34" s="317"/>
      <c r="Z34" s="317"/>
      <c r="AA34" s="317"/>
      <c r="AB34" s="318"/>
      <c r="AC34" s="312"/>
      <c r="AD34" s="313"/>
    </row>
    <row r="35" spans="2:30">
      <c r="B35" s="64">
        <v>6</v>
      </c>
      <c r="C35" s="11"/>
      <c r="D35" s="11"/>
      <c r="E35" s="11"/>
      <c r="F35" s="312"/>
      <c r="G35" s="317"/>
      <c r="H35" s="317"/>
      <c r="I35" s="318"/>
      <c r="J35" s="217"/>
      <c r="K35" s="312"/>
      <c r="L35" s="318"/>
      <c r="M35" s="312"/>
      <c r="N35" s="318"/>
      <c r="O35" s="11"/>
      <c r="P35" s="312"/>
      <c r="Q35" s="317"/>
      <c r="R35" s="317"/>
      <c r="S35" s="318"/>
      <c r="T35" s="312"/>
      <c r="U35" s="318"/>
      <c r="V35" s="312"/>
      <c r="W35" s="317"/>
      <c r="X35" s="317"/>
      <c r="Y35" s="317"/>
      <c r="Z35" s="317"/>
      <c r="AA35" s="317"/>
      <c r="AB35" s="318"/>
      <c r="AC35" s="312"/>
      <c r="AD35" s="313"/>
    </row>
    <row r="36" spans="2:30">
      <c r="B36" s="64">
        <v>7</v>
      </c>
      <c r="C36" s="11"/>
      <c r="D36" s="11"/>
      <c r="E36" s="11"/>
      <c r="F36" s="312"/>
      <c r="G36" s="317"/>
      <c r="H36" s="317"/>
      <c r="I36" s="318"/>
      <c r="J36" s="217"/>
      <c r="K36" s="312"/>
      <c r="L36" s="318"/>
      <c r="M36" s="312"/>
      <c r="N36" s="318"/>
      <c r="O36" s="11"/>
      <c r="P36" s="312"/>
      <c r="Q36" s="317"/>
      <c r="R36" s="317"/>
      <c r="S36" s="318"/>
      <c r="T36" s="312"/>
      <c r="U36" s="318"/>
      <c r="V36" s="312"/>
      <c r="W36" s="317"/>
      <c r="X36" s="317"/>
      <c r="Y36" s="317"/>
      <c r="Z36" s="317"/>
      <c r="AA36" s="317"/>
      <c r="AB36" s="318"/>
      <c r="AC36" s="312"/>
      <c r="AD36" s="313"/>
    </row>
    <row r="37" spans="2:30">
      <c r="B37" s="64">
        <v>8</v>
      </c>
      <c r="C37" s="11"/>
      <c r="D37" s="11"/>
      <c r="E37" s="11"/>
      <c r="F37" s="312"/>
      <c r="G37" s="317"/>
      <c r="H37" s="317"/>
      <c r="I37" s="318"/>
      <c r="J37" s="217"/>
      <c r="K37" s="312"/>
      <c r="L37" s="318"/>
      <c r="M37" s="312"/>
      <c r="N37" s="318"/>
      <c r="O37" s="11"/>
      <c r="P37" s="312"/>
      <c r="Q37" s="317"/>
      <c r="R37" s="317"/>
      <c r="S37" s="318"/>
      <c r="T37" s="312"/>
      <c r="U37" s="318"/>
      <c r="V37" s="312"/>
      <c r="W37" s="317"/>
      <c r="X37" s="317"/>
      <c r="Y37" s="317"/>
      <c r="Z37" s="317"/>
      <c r="AA37" s="317"/>
      <c r="AB37" s="318"/>
      <c r="AC37" s="312"/>
      <c r="AD37" s="313"/>
    </row>
    <row r="38" spans="2:30">
      <c r="B38" s="64">
        <v>9</v>
      </c>
      <c r="C38" s="11"/>
      <c r="D38" s="11"/>
      <c r="E38" s="11"/>
      <c r="F38" s="312"/>
      <c r="G38" s="317"/>
      <c r="H38" s="317"/>
      <c r="I38" s="318"/>
      <c r="J38" s="217"/>
      <c r="K38" s="312"/>
      <c r="L38" s="318"/>
      <c r="M38" s="312"/>
      <c r="N38" s="318"/>
      <c r="O38" s="11"/>
      <c r="P38" s="312"/>
      <c r="Q38" s="317"/>
      <c r="R38" s="317"/>
      <c r="S38" s="318"/>
      <c r="T38" s="312"/>
      <c r="U38" s="318"/>
      <c r="V38" s="312"/>
      <c r="W38" s="317"/>
      <c r="X38" s="317"/>
      <c r="Y38" s="317"/>
      <c r="Z38" s="317"/>
      <c r="AA38" s="317"/>
      <c r="AB38" s="318"/>
      <c r="AC38" s="312"/>
      <c r="AD38" s="313"/>
    </row>
    <row r="39" spans="2:30" ht="15" thickBot="1">
      <c r="B39" s="66">
        <v>10</v>
      </c>
      <c r="C39" s="67"/>
      <c r="D39" s="67"/>
      <c r="E39" s="67"/>
      <c r="F39" s="314"/>
      <c r="G39" s="319"/>
      <c r="H39" s="319"/>
      <c r="I39" s="316"/>
      <c r="J39" s="218"/>
      <c r="K39" s="314"/>
      <c r="L39" s="316"/>
      <c r="M39" s="314"/>
      <c r="N39" s="316"/>
      <c r="O39" s="67"/>
      <c r="P39" s="314"/>
      <c r="Q39" s="319"/>
      <c r="R39" s="319"/>
      <c r="S39" s="316"/>
      <c r="T39" s="314"/>
      <c r="U39" s="316"/>
      <c r="V39" s="314"/>
      <c r="W39" s="319"/>
      <c r="X39" s="319"/>
      <c r="Y39" s="319"/>
      <c r="Z39" s="319"/>
      <c r="AA39" s="319"/>
      <c r="AB39" s="316"/>
      <c r="AC39" s="314"/>
      <c r="AD39" s="315"/>
    </row>
    <row r="41" spans="2:30">
      <c r="B41" s="300" t="s">
        <v>42</v>
      </c>
      <c r="C41" s="301"/>
      <c r="D41" s="301"/>
      <c r="E41" s="301"/>
      <c r="F41" s="301"/>
      <c r="G41" s="301"/>
      <c r="H41" s="301"/>
      <c r="I41" s="301"/>
      <c r="J41" s="301"/>
      <c r="K41" s="301"/>
      <c r="L41" s="301"/>
      <c r="M41" s="301"/>
      <c r="N41" s="302"/>
    </row>
    <row r="42" spans="2:30" ht="15" customHeight="1">
      <c r="B42" s="303" t="s">
        <v>273</v>
      </c>
      <c r="C42" s="304"/>
      <c r="D42" s="304"/>
      <c r="E42" s="304"/>
      <c r="F42" s="304"/>
      <c r="G42" s="304"/>
      <c r="H42" s="304"/>
      <c r="I42" s="304"/>
      <c r="J42" s="304"/>
      <c r="K42" s="304"/>
      <c r="L42" s="304"/>
      <c r="M42" s="304"/>
      <c r="N42" s="305"/>
    </row>
    <row r="43" spans="2:30">
      <c r="B43" s="306"/>
      <c r="C43" s="307"/>
      <c r="D43" s="307"/>
      <c r="E43" s="307"/>
      <c r="F43" s="307"/>
      <c r="G43" s="307"/>
      <c r="H43" s="307"/>
      <c r="I43" s="307"/>
      <c r="J43" s="307"/>
      <c r="K43" s="307"/>
      <c r="L43" s="307"/>
      <c r="M43" s="307"/>
      <c r="N43" s="308"/>
    </row>
    <row r="44" spans="2:30">
      <c r="B44" s="306"/>
      <c r="C44" s="307"/>
      <c r="D44" s="307"/>
      <c r="E44" s="307"/>
      <c r="F44" s="307"/>
      <c r="G44" s="307"/>
      <c r="H44" s="307"/>
      <c r="I44" s="307"/>
      <c r="J44" s="307"/>
      <c r="K44" s="307"/>
      <c r="L44" s="307"/>
      <c r="M44" s="307"/>
      <c r="N44" s="308"/>
    </row>
    <row r="45" spans="2:30">
      <c r="B45" s="306"/>
      <c r="C45" s="307"/>
      <c r="D45" s="307"/>
      <c r="E45" s="307"/>
      <c r="F45" s="307"/>
      <c r="G45" s="307"/>
      <c r="H45" s="307"/>
      <c r="I45" s="307"/>
      <c r="J45" s="307"/>
      <c r="K45" s="307"/>
      <c r="L45" s="307"/>
      <c r="M45" s="307"/>
      <c r="N45" s="308"/>
    </row>
    <row r="46" spans="2:30">
      <c r="B46" s="306"/>
      <c r="C46" s="307"/>
      <c r="D46" s="307"/>
      <c r="E46" s="307"/>
      <c r="F46" s="307"/>
      <c r="G46" s="307"/>
      <c r="H46" s="307"/>
      <c r="I46" s="307"/>
      <c r="J46" s="307"/>
      <c r="K46" s="307"/>
      <c r="L46" s="307"/>
      <c r="M46" s="307"/>
      <c r="N46" s="308"/>
    </row>
    <row r="47" spans="2:30">
      <c r="B47" s="306"/>
      <c r="C47" s="307"/>
      <c r="D47" s="307"/>
      <c r="E47" s="307"/>
      <c r="F47" s="307"/>
      <c r="G47" s="307"/>
      <c r="H47" s="307"/>
      <c r="I47" s="307"/>
      <c r="J47" s="307"/>
      <c r="K47" s="307"/>
      <c r="L47" s="307"/>
      <c r="M47" s="307"/>
      <c r="N47" s="308"/>
    </row>
    <row r="48" spans="2:30">
      <c r="B48" s="306"/>
      <c r="C48" s="307"/>
      <c r="D48" s="307"/>
      <c r="E48" s="307"/>
      <c r="F48" s="307"/>
      <c r="G48" s="307"/>
      <c r="H48" s="307"/>
      <c r="I48" s="307"/>
      <c r="J48" s="307"/>
      <c r="K48" s="307"/>
      <c r="L48" s="307"/>
      <c r="M48" s="307"/>
      <c r="N48" s="308"/>
    </row>
    <row r="49" spans="2:14">
      <c r="B49" s="306"/>
      <c r="C49" s="307"/>
      <c r="D49" s="307"/>
      <c r="E49" s="307"/>
      <c r="F49" s="307"/>
      <c r="G49" s="307"/>
      <c r="H49" s="307"/>
      <c r="I49" s="307"/>
      <c r="J49" s="307"/>
      <c r="K49" s="307"/>
      <c r="L49" s="307"/>
      <c r="M49" s="307"/>
      <c r="N49" s="308"/>
    </row>
    <row r="50" spans="2:14">
      <c r="B50" s="306"/>
      <c r="C50" s="307"/>
      <c r="D50" s="307"/>
      <c r="E50" s="307"/>
      <c r="F50" s="307"/>
      <c r="G50" s="307"/>
      <c r="H50" s="307"/>
      <c r="I50" s="307"/>
      <c r="J50" s="307"/>
      <c r="K50" s="307"/>
      <c r="L50" s="307"/>
      <c r="M50" s="307"/>
      <c r="N50" s="308"/>
    </row>
    <row r="51" spans="2:14">
      <c r="B51" s="306"/>
      <c r="C51" s="307"/>
      <c r="D51" s="307"/>
      <c r="E51" s="307"/>
      <c r="F51" s="307"/>
      <c r="G51" s="307"/>
      <c r="H51" s="307"/>
      <c r="I51" s="307"/>
      <c r="J51" s="307"/>
      <c r="K51" s="307"/>
      <c r="L51" s="307"/>
      <c r="M51" s="307"/>
      <c r="N51" s="308"/>
    </row>
    <row r="52" spans="2:14">
      <c r="B52" s="306"/>
      <c r="C52" s="307"/>
      <c r="D52" s="307"/>
      <c r="E52" s="307"/>
      <c r="F52" s="307"/>
      <c r="G52" s="307"/>
      <c r="H52" s="307"/>
      <c r="I52" s="307"/>
      <c r="J52" s="307"/>
      <c r="K52" s="307"/>
      <c r="L52" s="307"/>
      <c r="M52" s="307"/>
      <c r="N52" s="308"/>
    </row>
    <row r="53" spans="2:14">
      <c r="B53" s="306"/>
      <c r="C53" s="307"/>
      <c r="D53" s="307"/>
      <c r="E53" s="307"/>
      <c r="F53" s="307"/>
      <c r="G53" s="307"/>
      <c r="H53" s="307"/>
      <c r="I53" s="307"/>
      <c r="J53" s="307"/>
      <c r="K53" s="307"/>
      <c r="L53" s="307"/>
      <c r="M53" s="307"/>
      <c r="N53" s="308"/>
    </row>
    <row r="54" spans="2:14">
      <c r="B54" s="306"/>
      <c r="C54" s="307"/>
      <c r="D54" s="307"/>
      <c r="E54" s="307"/>
      <c r="F54" s="307"/>
      <c r="G54" s="307"/>
      <c r="H54" s="307"/>
      <c r="I54" s="307"/>
      <c r="J54" s="307"/>
      <c r="K54" s="307"/>
      <c r="L54" s="307"/>
      <c r="M54" s="307"/>
      <c r="N54" s="308"/>
    </row>
    <row r="55" spans="2:14">
      <c r="B55" s="306"/>
      <c r="C55" s="307"/>
      <c r="D55" s="307"/>
      <c r="E55" s="307"/>
      <c r="F55" s="307"/>
      <c r="G55" s="307"/>
      <c r="H55" s="307"/>
      <c r="I55" s="307"/>
      <c r="J55" s="307"/>
      <c r="K55" s="307"/>
      <c r="L55" s="307"/>
      <c r="M55" s="307"/>
      <c r="N55" s="308"/>
    </row>
    <row r="56" spans="2:14">
      <c r="B56" s="306"/>
      <c r="C56" s="307"/>
      <c r="D56" s="307"/>
      <c r="E56" s="307"/>
      <c r="F56" s="307"/>
      <c r="G56" s="307"/>
      <c r="H56" s="307"/>
      <c r="I56" s="307"/>
      <c r="J56" s="307"/>
      <c r="K56" s="307"/>
      <c r="L56" s="307"/>
      <c r="M56" s="307"/>
      <c r="N56" s="308"/>
    </row>
    <row r="57" spans="2:14">
      <c r="B57" s="306"/>
      <c r="C57" s="307"/>
      <c r="D57" s="307"/>
      <c r="E57" s="307"/>
      <c r="F57" s="307"/>
      <c r="G57" s="307"/>
      <c r="H57" s="307"/>
      <c r="I57" s="307"/>
      <c r="J57" s="307"/>
      <c r="K57" s="307"/>
      <c r="L57" s="307"/>
      <c r="M57" s="307"/>
      <c r="N57" s="308"/>
    </row>
    <row r="58" spans="2:14">
      <c r="B58" s="306"/>
      <c r="C58" s="307"/>
      <c r="D58" s="307"/>
      <c r="E58" s="307"/>
      <c r="F58" s="307"/>
      <c r="G58" s="307"/>
      <c r="H58" s="307"/>
      <c r="I58" s="307"/>
      <c r="J58" s="307"/>
      <c r="K58" s="307"/>
      <c r="L58" s="307"/>
      <c r="M58" s="307"/>
      <c r="N58" s="308"/>
    </row>
    <row r="59" spans="2:14">
      <c r="B59" s="306"/>
      <c r="C59" s="307"/>
      <c r="D59" s="307"/>
      <c r="E59" s="307"/>
      <c r="F59" s="307"/>
      <c r="G59" s="307"/>
      <c r="H59" s="307"/>
      <c r="I59" s="307"/>
      <c r="J59" s="307"/>
      <c r="K59" s="307"/>
      <c r="L59" s="307"/>
      <c r="M59" s="307"/>
      <c r="N59" s="308"/>
    </row>
    <row r="60" spans="2:14">
      <c r="B60" s="306"/>
      <c r="C60" s="307"/>
      <c r="D60" s="307"/>
      <c r="E60" s="307"/>
      <c r="F60" s="307"/>
      <c r="G60" s="307"/>
      <c r="H60" s="307"/>
      <c r="I60" s="307"/>
      <c r="J60" s="307"/>
      <c r="K60" s="307"/>
      <c r="L60" s="307"/>
      <c r="M60" s="307"/>
      <c r="N60" s="308"/>
    </row>
    <row r="61" spans="2:14">
      <c r="B61" s="306"/>
      <c r="C61" s="307"/>
      <c r="D61" s="307"/>
      <c r="E61" s="307"/>
      <c r="F61" s="307"/>
      <c r="G61" s="307"/>
      <c r="H61" s="307"/>
      <c r="I61" s="307"/>
      <c r="J61" s="307"/>
      <c r="K61" s="307"/>
      <c r="L61" s="307"/>
      <c r="M61" s="307"/>
      <c r="N61" s="308"/>
    </row>
    <row r="62" spans="2:14">
      <c r="B62" s="306"/>
      <c r="C62" s="307"/>
      <c r="D62" s="307"/>
      <c r="E62" s="307"/>
      <c r="F62" s="307"/>
      <c r="G62" s="307"/>
      <c r="H62" s="307"/>
      <c r="I62" s="307"/>
      <c r="J62" s="307"/>
      <c r="K62" s="307"/>
      <c r="L62" s="307"/>
      <c r="M62" s="307"/>
      <c r="N62" s="308"/>
    </row>
    <row r="63" spans="2:14">
      <c r="B63" s="306"/>
      <c r="C63" s="307"/>
      <c r="D63" s="307"/>
      <c r="E63" s="307"/>
      <c r="F63" s="307"/>
      <c r="G63" s="307"/>
      <c r="H63" s="307"/>
      <c r="I63" s="307"/>
      <c r="J63" s="307"/>
      <c r="K63" s="307"/>
      <c r="L63" s="307"/>
      <c r="M63" s="307"/>
      <c r="N63" s="308"/>
    </row>
    <row r="64" spans="2:14">
      <c r="B64" s="306"/>
      <c r="C64" s="307"/>
      <c r="D64" s="307"/>
      <c r="E64" s="307"/>
      <c r="F64" s="307"/>
      <c r="G64" s="307"/>
      <c r="H64" s="307"/>
      <c r="I64" s="307"/>
      <c r="J64" s="307"/>
      <c r="K64" s="307"/>
      <c r="L64" s="307"/>
      <c r="M64" s="307"/>
      <c r="N64" s="308"/>
    </row>
    <row r="65" spans="2:14">
      <c r="B65" s="306"/>
      <c r="C65" s="307"/>
      <c r="D65" s="307"/>
      <c r="E65" s="307"/>
      <c r="F65" s="307"/>
      <c r="G65" s="307"/>
      <c r="H65" s="307"/>
      <c r="I65" s="307"/>
      <c r="J65" s="307"/>
      <c r="K65" s="307"/>
      <c r="L65" s="307"/>
      <c r="M65" s="307"/>
      <c r="N65" s="308"/>
    </row>
    <row r="66" spans="2:14">
      <c r="B66" s="306"/>
      <c r="C66" s="307"/>
      <c r="D66" s="307"/>
      <c r="E66" s="307"/>
      <c r="F66" s="307"/>
      <c r="G66" s="307"/>
      <c r="H66" s="307"/>
      <c r="I66" s="307"/>
      <c r="J66" s="307"/>
      <c r="K66" s="307"/>
      <c r="L66" s="307"/>
      <c r="M66" s="307"/>
      <c r="N66" s="308"/>
    </row>
    <row r="67" spans="2:14">
      <c r="B67" s="306"/>
      <c r="C67" s="307"/>
      <c r="D67" s="307"/>
      <c r="E67" s="307"/>
      <c r="F67" s="307"/>
      <c r="G67" s="307"/>
      <c r="H67" s="307"/>
      <c r="I67" s="307"/>
      <c r="J67" s="307"/>
      <c r="K67" s="307"/>
      <c r="L67" s="307"/>
      <c r="M67" s="307"/>
      <c r="N67" s="308"/>
    </row>
    <row r="68" spans="2:14">
      <c r="B68" s="309"/>
      <c r="C68" s="310"/>
      <c r="D68" s="310"/>
      <c r="E68" s="310"/>
      <c r="F68" s="310"/>
      <c r="G68" s="310"/>
      <c r="H68" s="310"/>
      <c r="I68" s="310"/>
      <c r="J68" s="310"/>
      <c r="K68" s="310"/>
      <c r="L68" s="310"/>
      <c r="M68" s="310"/>
      <c r="N68" s="311"/>
    </row>
    <row r="69" spans="2:14">
      <c r="B69" s="12"/>
      <c r="C69" s="12"/>
      <c r="D69" s="12"/>
      <c r="E69" s="12"/>
      <c r="F69" s="12"/>
      <c r="G69" s="12"/>
      <c r="H69" s="12"/>
      <c r="I69" s="12"/>
      <c r="J69" s="12"/>
      <c r="K69" s="12"/>
      <c r="L69" s="12"/>
      <c r="M69" s="12"/>
      <c r="N69" s="12"/>
    </row>
    <row r="70" spans="2:14">
      <c r="B70" s="12"/>
      <c r="C70" s="12"/>
      <c r="D70" s="12"/>
      <c r="E70" s="12"/>
      <c r="F70" s="12"/>
      <c r="G70" s="12"/>
      <c r="H70" s="12"/>
      <c r="I70" s="12"/>
      <c r="J70" s="12"/>
      <c r="K70" s="12"/>
      <c r="L70" s="12"/>
      <c r="M70" s="12"/>
      <c r="N70" s="12"/>
    </row>
  </sheetData>
  <mergeCells count="99">
    <mergeCell ref="B28:AD28"/>
    <mergeCell ref="B24:G24"/>
    <mergeCell ref="R12:R13"/>
    <mergeCell ref="B12:B13"/>
    <mergeCell ref="C12:C13"/>
    <mergeCell ref="D12:D13"/>
    <mergeCell ref="E12:E13"/>
    <mergeCell ref="F12:F13"/>
    <mergeCell ref="G12:G13"/>
    <mergeCell ref="I12:J12"/>
    <mergeCell ref="H12:H13"/>
    <mergeCell ref="L12:M12"/>
    <mergeCell ref="N12:O12"/>
    <mergeCell ref="P12:Q12"/>
    <mergeCell ref="C5:K5"/>
    <mergeCell ref="S12:S13"/>
    <mergeCell ref="T12:T13"/>
    <mergeCell ref="U12:U13"/>
    <mergeCell ref="B11:U11"/>
    <mergeCell ref="B7:G9"/>
    <mergeCell ref="V29:AB29"/>
    <mergeCell ref="AC29:AD29"/>
    <mergeCell ref="F29:I29"/>
    <mergeCell ref="K29:L29"/>
    <mergeCell ref="M29:N29"/>
    <mergeCell ref="F33:I33"/>
    <mergeCell ref="F34:I34"/>
    <mergeCell ref="F35:I35"/>
    <mergeCell ref="P29:S29"/>
    <mergeCell ref="T29:U29"/>
    <mergeCell ref="F30:I30"/>
    <mergeCell ref="M30:N30"/>
    <mergeCell ref="T30:U30"/>
    <mergeCell ref="T31:U31"/>
    <mergeCell ref="T32:U32"/>
    <mergeCell ref="T33:U33"/>
    <mergeCell ref="P30:S30"/>
    <mergeCell ref="T34:U34"/>
    <mergeCell ref="T35:U35"/>
    <mergeCell ref="F36:I36"/>
    <mergeCell ref="F37:I37"/>
    <mergeCell ref="F38:I38"/>
    <mergeCell ref="F39:I39"/>
    <mergeCell ref="K30:L30"/>
    <mergeCell ref="K31:L31"/>
    <mergeCell ref="K33:L33"/>
    <mergeCell ref="K32:L32"/>
    <mergeCell ref="K34:L34"/>
    <mergeCell ref="K35:L35"/>
    <mergeCell ref="K36:L36"/>
    <mergeCell ref="K37:L37"/>
    <mergeCell ref="K38:L38"/>
    <mergeCell ref="K39:L39"/>
    <mergeCell ref="F31:I31"/>
    <mergeCell ref="F32:I32"/>
    <mergeCell ref="P37:S37"/>
    <mergeCell ref="P38:S38"/>
    <mergeCell ref="P39:S39"/>
    <mergeCell ref="M31:N31"/>
    <mergeCell ref="M32:N32"/>
    <mergeCell ref="M33:N33"/>
    <mergeCell ref="M34:N34"/>
    <mergeCell ref="M35:N35"/>
    <mergeCell ref="M36:N36"/>
    <mergeCell ref="P31:S31"/>
    <mergeCell ref="P32:S32"/>
    <mergeCell ref="P33:S33"/>
    <mergeCell ref="P34:S34"/>
    <mergeCell ref="P35:S35"/>
    <mergeCell ref="P36:S36"/>
    <mergeCell ref="T36:U36"/>
    <mergeCell ref="T37:U37"/>
    <mergeCell ref="T38:U38"/>
    <mergeCell ref="V30:AB30"/>
    <mergeCell ref="V31:AB31"/>
    <mergeCell ref="V32:AB32"/>
    <mergeCell ref="V33:AB33"/>
    <mergeCell ref="V34:AB34"/>
    <mergeCell ref="AC30:AD30"/>
    <mergeCell ref="AC31:AD31"/>
    <mergeCell ref="AC32:AD32"/>
    <mergeCell ref="AC33:AD33"/>
    <mergeCell ref="AC34:AD34"/>
    <mergeCell ref="B41:N41"/>
    <mergeCell ref="B42:N68"/>
    <mergeCell ref="AC35:AD35"/>
    <mergeCell ref="AC36:AD36"/>
    <mergeCell ref="AC37:AD37"/>
    <mergeCell ref="AC38:AD38"/>
    <mergeCell ref="AC39:AD39"/>
    <mergeCell ref="T39:U39"/>
    <mergeCell ref="V35:AB35"/>
    <mergeCell ref="V36:AB36"/>
    <mergeCell ref="V37:AB37"/>
    <mergeCell ref="V38:AB38"/>
    <mergeCell ref="V39:AB39"/>
    <mergeCell ref="M37:N37"/>
    <mergeCell ref="M38:N38"/>
    <mergeCell ref="M39:N39"/>
  </mergeCells>
  <printOptions horizontalCentered="1"/>
  <pageMargins left="0.7" right="0.7" top="0.75" bottom="0.75" header="0.3" footer="0.3"/>
  <pageSetup scale="37"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27B"/>
    <pageSetUpPr fitToPage="1"/>
  </sheetPr>
  <dimension ref="B1:V46"/>
  <sheetViews>
    <sheetView showGridLines="0" showZeros="0" topLeftCell="A2" zoomScale="145" zoomScaleNormal="145" workbookViewId="0">
      <selection activeCell="C6" sqref="C6"/>
    </sheetView>
  </sheetViews>
  <sheetFormatPr defaultColWidth="8.85546875" defaultRowHeight="14.4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9" customWidth="1"/>
    <col min="9" max="9" width="14.85546875" customWidth="1"/>
    <col min="10" max="10" width="13.85546875" customWidth="1"/>
    <col min="11" max="11" width="14.42578125" customWidth="1"/>
    <col min="12" max="13" width="11.85546875" customWidth="1"/>
    <col min="14" max="14" width="13.5703125" customWidth="1"/>
    <col min="15" max="15" width="16.42578125" customWidth="1"/>
    <col min="16" max="16" width="15.5703125" customWidth="1"/>
    <col min="17" max="17" width="15.7109375" customWidth="1"/>
    <col min="18" max="18" width="12.7109375" customWidth="1"/>
    <col min="19" max="21" width="11.85546875" customWidth="1"/>
  </cols>
  <sheetData>
    <row r="1" spans="2:21" hidden="1"/>
    <row r="2" spans="2:21" ht="15" thickBot="1"/>
    <row r="3" spans="2:21" ht="18.600000000000001">
      <c r="B3" s="76" t="str">
        <f>varModuleName</f>
        <v>PRMP MES MMIS Phase III RFP</v>
      </c>
      <c r="C3" s="80"/>
      <c r="D3" s="80"/>
      <c r="E3" s="80"/>
      <c r="F3" s="80"/>
      <c r="G3" s="80"/>
      <c r="H3" s="80"/>
      <c r="I3" s="80"/>
      <c r="J3" s="80"/>
      <c r="K3" s="86"/>
    </row>
    <row r="4" spans="2:21" ht="18.600000000000001">
      <c r="B4" s="78" t="s">
        <v>274</v>
      </c>
      <c r="C4" s="82"/>
      <c r="D4" s="82"/>
      <c r="E4" s="82"/>
      <c r="F4" s="82"/>
      <c r="G4" s="82"/>
      <c r="H4" s="82"/>
      <c r="I4" s="82"/>
      <c r="J4" s="82"/>
      <c r="K4" s="87"/>
    </row>
    <row r="5" spans="2:21" ht="15.95" thickBot="1">
      <c r="B5" s="63" t="s">
        <v>24</v>
      </c>
      <c r="C5" s="227" t="str">
        <f>TOC!C4</f>
        <v>&lt;Insert Name&gt;</v>
      </c>
      <c r="D5" s="227"/>
      <c r="E5" s="227"/>
      <c r="F5" s="227"/>
      <c r="G5" s="227"/>
      <c r="H5" s="227"/>
      <c r="I5" s="227"/>
      <c r="J5" s="227"/>
      <c r="K5" s="228"/>
    </row>
    <row r="6" spans="2:21" ht="15" thickBot="1">
      <c r="U6" s="161"/>
    </row>
    <row r="7" spans="2:21" ht="15.6">
      <c r="B7" s="332" t="s">
        <v>275</v>
      </c>
      <c r="C7" s="333"/>
      <c r="D7" s="333"/>
      <c r="E7" s="333"/>
      <c r="F7" s="333"/>
      <c r="G7" s="333"/>
      <c r="H7" s="333"/>
      <c r="I7" s="333"/>
      <c r="J7" s="333"/>
      <c r="K7" s="333"/>
      <c r="L7" s="333"/>
      <c r="M7" s="333"/>
      <c r="N7" s="333"/>
      <c r="O7" s="333"/>
      <c r="P7" s="333"/>
      <c r="Q7" s="333"/>
      <c r="R7" s="333"/>
      <c r="S7" s="333"/>
      <c r="T7" s="333"/>
      <c r="U7" s="333"/>
    </row>
    <row r="8" spans="2:21" ht="51.95" customHeight="1">
      <c r="B8" s="347" t="s">
        <v>276</v>
      </c>
      <c r="C8" s="348" t="s">
        <v>252</v>
      </c>
      <c r="D8" s="348" t="s">
        <v>253</v>
      </c>
      <c r="E8" s="348" t="s">
        <v>277</v>
      </c>
      <c r="F8" s="349" t="s">
        <v>255</v>
      </c>
      <c r="G8" s="349" t="s">
        <v>256</v>
      </c>
      <c r="H8" s="352" t="s">
        <v>257</v>
      </c>
      <c r="I8" s="350" t="s">
        <v>45</v>
      </c>
      <c r="J8" s="351"/>
      <c r="K8" s="212" t="s">
        <v>46</v>
      </c>
      <c r="L8" s="354" t="s">
        <v>47</v>
      </c>
      <c r="M8" s="355"/>
      <c r="N8" s="354" t="s">
        <v>48</v>
      </c>
      <c r="O8" s="355"/>
      <c r="P8" s="354" t="s">
        <v>49</v>
      </c>
      <c r="Q8" s="355"/>
      <c r="R8" s="330" t="s">
        <v>258</v>
      </c>
      <c r="S8" s="330" t="s">
        <v>259</v>
      </c>
      <c r="T8" s="330" t="s">
        <v>260</v>
      </c>
      <c r="U8" s="331" t="s">
        <v>261</v>
      </c>
    </row>
    <row r="9" spans="2:21" ht="25.9" customHeight="1">
      <c r="B9" s="347"/>
      <c r="C9" s="348"/>
      <c r="D9" s="348"/>
      <c r="E9" s="348"/>
      <c r="F9" s="349"/>
      <c r="G9" s="349"/>
      <c r="H9" s="353"/>
      <c r="I9" s="216" t="s">
        <v>51</v>
      </c>
      <c r="J9" s="216" t="s">
        <v>52</v>
      </c>
      <c r="K9" s="216" t="s">
        <v>52</v>
      </c>
      <c r="L9" s="216" t="s">
        <v>53</v>
      </c>
      <c r="M9" s="216" t="s">
        <v>54</v>
      </c>
      <c r="N9" s="216" t="s">
        <v>55</v>
      </c>
      <c r="O9" s="216" t="s">
        <v>56</v>
      </c>
      <c r="P9" s="216" t="s">
        <v>57</v>
      </c>
      <c r="Q9" s="216" t="s">
        <v>58</v>
      </c>
      <c r="R9" s="330"/>
      <c r="S9" s="330"/>
      <c r="T9" s="330"/>
      <c r="U9" s="331"/>
    </row>
    <row r="10" spans="2:21">
      <c r="B10" s="64">
        <v>1</v>
      </c>
      <c r="C10" s="11"/>
      <c r="D10" s="11"/>
      <c r="E10" s="11"/>
      <c r="F10" s="19">
        <v>0</v>
      </c>
      <c r="G10" s="221">
        <v>0</v>
      </c>
      <c r="H10" s="221">
        <v>0</v>
      </c>
      <c r="I10" s="135">
        <f>IF($H10=1,$F10*$G10,0)</f>
        <v>0</v>
      </c>
      <c r="J10" s="135">
        <f>IF($H10=2,$F10*$G10,0)</f>
        <v>0</v>
      </c>
      <c r="K10" s="19">
        <v>0</v>
      </c>
      <c r="L10" s="19">
        <v>0</v>
      </c>
      <c r="M10" s="19">
        <v>0</v>
      </c>
      <c r="N10" s="19">
        <v>0</v>
      </c>
      <c r="O10" s="19">
        <v>0</v>
      </c>
      <c r="P10" s="19">
        <v>0</v>
      </c>
      <c r="Q10" s="19">
        <v>0</v>
      </c>
      <c r="R10" s="135">
        <f t="shared" ref="R10:R19" si="0">SUM(K10:Q10)</f>
        <v>0</v>
      </c>
      <c r="S10" s="18">
        <f>SUM(I10,J10,R10)</f>
        <v>0</v>
      </c>
      <c r="T10" s="19">
        <v>0</v>
      </c>
      <c r="U10" s="136">
        <f>SUM(S10-T10)</f>
        <v>0</v>
      </c>
    </row>
    <row r="11" spans="2:21">
      <c r="B11" s="64">
        <v>2</v>
      </c>
      <c r="C11" s="11"/>
      <c r="D11" s="11"/>
      <c r="E11" s="11"/>
      <c r="F11" s="19">
        <v>0</v>
      </c>
      <c r="G11" s="221"/>
      <c r="H11" s="221"/>
      <c r="I11" s="135">
        <f t="shared" ref="I11:I19" si="1">IF($H11=1,$F11*$G11,0)</f>
        <v>0</v>
      </c>
      <c r="J11" s="135">
        <f t="shared" ref="J11:J19" si="2">IF($H11=2,$F11*$G11,0)</f>
        <v>0</v>
      </c>
      <c r="K11" s="19">
        <v>0</v>
      </c>
      <c r="L11" s="19">
        <v>0</v>
      </c>
      <c r="M11" s="19">
        <v>0</v>
      </c>
      <c r="N11" s="19">
        <v>0</v>
      </c>
      <c r="O11" s="19">
        <v>0</v>
      </c>
      <c r="P11" s="19">
        <v>0</v>
      </c>
      <c r="Q11" s="19">
        <v>0</v>
      </c>
      <c r="R11" s="135">
        <f t="shared" si="0"/>
        <v>0</v>
      </c>
      <c r="S11" s="18">
        <f t="shared" ref="S11:S19" si="3">SUM(I11,J11,R11)</f>
        <v>0</v>
      </c>
      <c r="T11" s="19">
        <v>0</v>
      </c>
      <c r="U11" s="136">
        <f t="shared" ref="U11:U19" si="4">SUM(S11-T11)</f>
        <v>0</v>
      </c>
    </row>
    <row r="12" spans="2:21">
      <c r="B12" s="64">
        <v>3</v>
      </c>
      <c r="C12" s="11"/>
      <c r="D12" s="11"/>
      <c r="E12" s="11"/>
      <c r="F12" s="19">
        <v>0</v>
      </c>
      <c r="G12" s="221"/>
      <c r="H12" s="221"/>
      <c r="I12" s="135">
        <f t="shared" si="1"/>
        <v>0</v>
      </c>
      <c r="J12" s="135">
        <f t="shared" si="2"/>
        <v>0</v>
      </c>
      <c r="K12" s="19">
        <v>0</v>
      </c>
      <c r="L12" s="19">
        <v>0</v>
      </c>
      <c r="M12" s="19">
        <v>0</v>
      </c>
      <c r="N12" s="19">
        <v>0</v>
      </c>
      <c r="O12" s="19">
        <v>0</v>
      </c>
      <c r="P12" s="19">
        <v>0</v>
      </c>
      <c r="Q12" s="19">
        <v>0</v>
      </c>
      <c r="R12" s="135">
        <v>0</v>
      </c>
      <c r="S12" s="18">
        <v>0</v>
      </c>
      <c r="T12" s="19">
        <v>0</v>
      </c>
      <c r="U12" s="136">
        <v>0</v>
      </c>
    </row>
    <row r="13" spans="2:21">
      <c r="B13" s="64">
        <v>4</v>
      </c>
      <c r="C13" s="11"/>
      <c r="D13" s="11"/>
      <c r="E13" s="11"/>
      <c r="F13" s="19">
        <v>0</v>
      </c>
      <c r="G13" s="221"/>
      <c r="H13" s="221"/>
      <c r="I13" s="135">
        <f t="shared" si="1"/>
        <v>0</v>
      </c>
      <c r="J13" s="135">
        <f t="shared" si="2"/>
        <v>0</v>
      </c>
      <c r="K13" s="19">
        <v>0</v>
      </c>
      <c r="L13" s="19">
        <v>0</v>
      </c>
      <c r="M13" s="19">
        <v>0</v>
      </c>
      <c r="N13" s="19">
        <v>0</v>
      </c>
      <c r="O13" s="19">
        <v>0</v>
      </c>
      <c r="P13" s="19">
        <v>0</v>
      </c>
      <c r="Q13" s="19">
        <v>0</v>
      </c>
      <c r="R13" s="135">
        <f t="shared" si="0"/>
        <v>0</v>
      </c>
      <c r="S13" s="18">
        <f t="shared" si="3"/>
        <v>0</v>
      </c>
      <c r="T13" s="19">
        <v>0</v>
      </c>
      <c r="U13" s="136">
        <f t="shared" si="4"/>
        <v>0</v>
      </c>
    </row>
    <row r="14" spans="2:21">
      <c r="B14" s="64">
        <v>5</v>
      </c>
      <c r="C14" s="11"/>
      <c r="D14" s="11"/>
      <c r="E14" s="11"/>
      <c r="F14" s="19">
        <v>0</v>
      </c>
      <c r="G14" s="221"/>
      <c r="H14" s="221"/>
      <c r="I14" s="135">
        <f t="shared" si="1"/>
        <v>0</v>
      </c>
      <c r="J14" s="135">
        <f t="shared" si="2"/>
        <v>0</v>
      </c>
      <c r="K14" s="19">
        <v>0</v>
      </c>
      <c r="L14" s="19">
        <v>0</v>
      </c>
      <c r="M14" s="19">
        <v>0</v>
      </c>
      <c r="N14" s="19">
        <v>0</v>
      </c>
      <c r="O14" s="19">
        <v>0</v>
      </c>
      <c r="P14" s="19">
        <v>0</v>
      </c>
      <c r="Q14" s="19">
        <v>0</v>
      </c>
      <c r="R14" s="135">
        <f t="shared" si="0"/>
        <v>0</v>
      </c>
      <c r="S14" s="18">
        <f t="shared" si="3"/>
        <v>0</v>
      </c>
      <c r="T14" s="19">
        <v>0</v>
      </c>
      <c r="U14" s="136">
        <f t="shared" si="4"/>
        <v>0</v>
      </c>
    </row>
    <row r="15" spans="2:21">
      <c r="B15" s="64">
        <v>6</v>
      </c>
      <c r="C15" s="11"/>
      <c r="D15" s="11"/>
      <c r="E15" s="11"/>
      <c r="F15" s="19">
        <v>0</v>
      </c>
      <c r="G15" s="221"/>
      <c r="H15" s="221"/>
      <c r="I15" s="135">
        <f t="shared" si="1"/>
        <v>0</v>
      </c>
      <c r="J15" s="135">
        <f t="shared" si="2"/>
        <v>0</v>
      </c>
      <c r="K15" s="19">
        <v>0</v>
      </c>
      <c r="L15" s="19">
        <v>0</v>
      </c>
      <c r="M15" s="19">
        <v>0</v>
      </c>
      <c r="N15" s="19">
        <v>0</v>
      </c>
      <c r="O15" s="19">
        <v>0</v>
      </c>
      <c r="P15" s="19">
        <v>0</v>
      </c>
      <c r="Q15" s="19">
        <v>0</v>
      </c>
      <c r="R15" s="135">
        <f t="shared" si="0"/>
        <v>0</v>
      </c>
      <c r="S15" s="18">
        <f t="shared" si="3"/>
        <v>0</v>
      </c>
      <c r="T15" s="19">
        <v>0</v>
      </c>
      <c r="U15" s="136">
        <f t="shared" si="4"/>
        <v>0</v>
      </c>
    </row>
    <row r="16" spans="2:21">
      <c r="B16" s="64">
        <v>7</v>
      </c>
      <c r="C16" s="11"/>
      <c r="D16" s="11"/>
      <c r="E16" s="11"/>
      <c r="F16" s="19">
        <v>0</v>
      </c>
      <c r="G16" s="221"/>
      <c r="H16" s="221"/>
      <c r="I16" s="135">
        <f t="shared" si="1"/>
        <v>0</v>
      </c>
      <c r="J16" s="135">
        <f t="shared" si="2"/>
        <v>0</v>
      </c>
      <c r="K16" s="19">
        <v>0</v>
      </c>
      <c r="L16" s="19">
        <v>0</v>
      </c>
      <c r="M16" s="19">
        <v>0</v>
      </c>
      <c r="N16" s="19">
        <v>0</v>
      </c>
      <c r="O16" s="19">
        <v>0</v>
      </c>
      <c r="P16" s="19">
        <v>0</v>
      </c>
      <c r="Q16" s="19">
        <v>0</v>
      </c>
      <c r="R16" s="135">
        <f t="shared" si="0"/>
        <v>0</v>
      </c>
      <c r="S16" s="18">
        <f t="shared" si="3"/>
        <v>0</v>
      </c>
      <c r="T16" s="19">
        <v>0</v>
      </c>
      <c r="U16" s="136">
        <f t="shared" si="4"/>
        <v>0</v>
      </c>
    </row>
    <row r="17" spans="2:22">
      <c r="B17" s="64">
        <v>8</v>
      </c>
      <c r="C17" s="11"/>
      <c r="D17" s="11"/>
      <c r="E17" s="11"/>
      <c r="F17" s="19">
        <v>0</v>
      </c>
      <c r="G17" s="221"/>
      <c r="H17" s="221"/>
      <c r="I17" s="135">
        <f t="shared" si="1"/>
        <v>0</v>
      </c>
      <c r="J17" s="135">
        <f t="shared" si="2"/>
        <v>0</v>
      </c>
      <c r="K17" s="19">
        <v>0</v>
      </c>
      <c r="L17" s="19">
        <v>0</v>
      </c>
      <c r="M17" s="19">
        <v>0</v>
      </c>
      <c r="N17" s="19">
        <v>0</v>
      </c>
      <c r="O17" s="19">
        <v>0</v>
      </c>
      <c r="P17" s="19">
        <v>0</v>
      </c>
      <c r="Q17" s="19">
        <v>0</v>
      </c>
      <c r="R17" s="135">
        <f t="shared" si="0"/>
        <v>0</v>
      </c>
      <c r="S17" s="18">
        <f t="shared" si="3"/>
        <v>0</v>
      </c>
      <c r="T17" s="19">
        <v>0</v>
      </c>
      <c r="U17" s="136">
        <f t="shared" si="4"/>
        <v>0</v>
      </c>
    </row>
    <row r="18" spans="2:22">
      <c r="B18" s="64">
        <v>9</v>
      </c>
      <c r="C18" s="11"/>
      <c r="D18" s="11"/>
      <c r="E18" s="11"/>
      <c r="F18" s="19">
        <v>0</v>
      </c>
      <c r="G18" s="221"/>
      <c r="H18" s="221"/>
      <c r="I18" s="135">
        <f t="shared" si="1"/>
        <v>0</v>
      </c>
      <c r="J18" s="135">
        <f t="shared" si="2"/>
        <v>0</v>
      </c>
      <c r="K18" s="19">
        <v>0</v>
      </c>
      <c r="L18" s="19">
        <v>0</v>
      </c>
      <c r="M18" s="19">
        <v>0</v>
      </c>
      <c r="N18" s="19">
        <v>0</v>
      </c>
      <c r="O18" s="19">
        <v>0</v>
      </c>
      <c r="P18" s="19">
        <v>0</v>
      </c>
      <c r="Q18" s="19">
        <v>0</v>
      </c>
      <c r="R18" s="135">
        <f t="shared" si="0"/>
        <v>0</v>
      </c>
      <c r="S18" s="18">
        <f t="shared" si="3"/>
        <v>0</v>
      </c>
      <c r="T18" s="19">
        <v>0</v>
      </c>
      <c r="U18" s="136">
        <f t="shared" si="4"/>
        <v>0</v>
      </c>
    </row>
    <row r="19" spans="2:22">
      <c r="B19" s="64">
        <v>10</v>
      </c>
      <c r="C19" s="11"/>
      <c r="D19" s="11"/>
      <c r="E19" s="11"/>
      <c r="F19" s="19">
        <v>0</v>
      </c>
      <c r="G19" s="221"/>
      <c r="H19" s="221"/>
      <c r="I19" s="135">
        <f t="shared" si="1"/>
        <v>0</v>
      </c>
      <c r="J19" s="135">
        <f t="shared" si="2"/>
        <v>0</v>
      </c>
      <c r="K19" s="19">
        <v>0</v>
      </c>
      <c r="L19" s="19">
        <v>0</v>
      </c>
      <c r="M19" s="19">
        <v>0</v>
      </c>
      <c r="N19" s="19">
        <v>0</v>
      </c>
      <c r="O19" s="19">
        <v>0</v>
      </c>
      <c r="P19" s="19">
        <v>0</v>
      </c>
      <c r="Q19" s="19">
        <v>0</v>
      </c>
      <c r="R19" s="135">
        <f t="shared" si="0"/>
        <v>0</v>
      </c>
      <c r="S19" s="18">
        <f t="shared" si="3"/>
        <v>0</v>
      </c>
      <c r="T19" s="19">
        <v>0</v>
      </c>
      <c r="U19" s="136">
        <f t="shared" si="4"/>
        <v>0</v>
      </c>
    </row>
    <row r="20" spans="2:22" ht="15" thickBot="1">
      <c r="B20" s="344" t="s">
        <v>278</v>
      </c>
      <c r="C20" s="345"/>
      <c r="D20" s="345"/>
      <c r="E20" s="345"/>
      <c r="F20" s="345"/>
      <c r="G20" s="346"/>
      <c r="H20" s="210"/>
      <c r="I20" s="137">
        <f>SUM(I10:I19)</f>
        <v>0</v>
      </c>
      <c r="J20" s="137">
        <f>SUM(J10:J19)</f>
        <v>0</v>
      </c>
      <c r="K20" s="138">
        <f>SUM(K10:K19)</f>
        <v>0</v>
      </c>
      <c r="L20" s="138">
        <f t="shared" ref="L20:Q20" si="5">SUM(L10:L19)</f>
        <v>0</v>
      </c>
      <c r="M20" s="138">
        <f t="shared" si="5"/>
        <v>0</v>
      </c>
      <c r="N20" s="138">
        <f t="shared" si="5"/>
        <v>0</v>
      </c>
      <c r="O20" s="138">
        <f t="shared" si="5"/>
        <v>0</v>
      </c>
      <c r="P20" s="138">
        <f t="shared" si="5"/>
        <v>0</v>
      </c>
      <c r="Q20" s="138">
        <f t="shared" si="5"/>
        <v>0</v>
      </c>
      <c r="R20" s="139">
        <f>SUM(R10:R19)</f>
        <v>0</v>
      </c>
      <c r="S20" s="139">
        <f>SUM(S10:S19)</f>
        <v>0</v>
      </c>
      <c r="T20" s="139">
        <f t="shared" ref="T20:U20" si="6">SUM(T10:T19)</f>
        <v>0</v>
      </c>
      <c r="U20" s="140">
        <f t="shared" si="6"/>
        <v>0</v>
      </c>
    </row>
    <row r="21" spans="2:22" ht="15" thickBot="1"/>
    <row r="22" spans="2:22" ht="15.6">
      <c r="B22" s="332" t="s">
        <v>279</v>
      </c>
      <c r="C22" s="333"/>
      <c r="D22" s="333"/>
      <c r="E22" s="333"/>
      <c r="F22" s="333"/>
      <c r="G22" s="333"/>
      <c r="H22" s="333"/>
      <c r="I22" s="333"/>
      <c r="J22" s="333"/>
      <c r="K22" s="333"/>
      <c r="L22" s="333"/>
      <c r="M22" s="333"/>
      <c r="N22" s="333"/>
      <c r="O22" s="333"/>
      <c r="P22" s="333"/>
      <c r="Q22" s="333"/>
      <c r="R22" s="333"/>
      <c r="S22" s="333"/>
      <c r="T22" s="333"/>
      <c r="U22" s="333"/>
    </row>
    <row r="23" spans="2:22" ht="30" customHeight="1">
      <c r="B23" s="65" t="s">
        <v>276</v>
      </c>
      <c r="C23" s="214" t="s">
        <v>264</v>
      </c>
      <c r="D23" s="214" t="s">
        <v>253</v>
      </c>
      <c r="E23" s="214" t="s">
        <v>277</v>
      </c>
      <c r="F23" s="323" t="s">
        <v>265</v>
      </c>
      <c r="G23" s="323"/>
      <c r="H23" s="323"/>
      <c r="I23" s="323"/>
      <c r="J23" s="324" t="s">
        <v>266</v>
      </c>
      <c r="K23" s="324"/>
      <c r="L23" s="214" t="s">
        <v>280</v>
      </c>
      <c r="M23" s="324" t="s">
        <v>267</v>
      </c>
      <c r="N23" s="324"/>
      <c r="O23" s="216" t="s">
        <v>270</v>
      </c>
      <c r="P23" s="323" t="s">
        <v>271</v>
      </c>
      <c r="Q23" s="323"/>
      <c r="R23" s="323"/>
      <c r="S23" s="323"/>
      <c r="T23" s="323" t="s">
        <v>272</v>
      </c>
      <c r="U23" s="323"/>
      <c r="V23" s="17"/>
    </row>
    <row r="24" spans="2:22">
      <c r="B24" s="64">
        <v>1</v>
      </c>
      <c r="C24" s="11"/>
      <c r="D24" s="11"/>
      <c r="E24" s="11"/>
      <c r="F24" s="312"/>
      <c r="G24" s="317"/>
      <c r="H24" s="317"/>
      <c r="I24" s="318"/>
      <c r="J24" s="356"/>
      <c r="K24" s="356"/>
      <c r="L24" s="179"/>
      <c r="M24" s="312"/>
      <c r="N24" s="318"/>
      <c r="O24" s="11"/>
      <c r="P24" s="312"/>
      <c r="Q24" s="317"/>
      <c r="R24" s="317"/>
      <c r="S24" s="318"/>
      <c r="T24" s="312"/>
      <c r="U24" s="318"/>
    </row>
    <row r="25" spans="2:22">
      <c r="B25" s="64">
        <v>2</v>
      </c>
      <c r="C25" s="11"/>
      <c r="D25" s="11"/>
      <c r="E25" s="11"/>
      <c r="F25" s="320"/>
      <c r="G25" s="321"/>
      <c r="H25" s="321"/>
      <c r="I25" s="322"/>
      <c r="J25" s="357"/>
      <c r="K25" s="357"/>
      <c r="L25" s="179"/>
      <c r="M25" s="312"/>
      <c r="N25" s="318"/>
      <c r="O25" s="11"/>
      <c r="P25" s="312"/>
      <c r="Q25" s="317"/>
      <c r="R25" s="317"/>
      <c r="S25" s="318"/>
      <c r="T25" s="312"/>
      <c r="U25" s="318"/>
    </row>
    <row r="26" spans="2:22">
      <c r="B26" s="64">
        <v>3</v>
      </c>
      <c r="C26" s="11"/>
      <c r="D26" s="11"/>
      <c r="E26" s="11"/>
      <c r="F26" s="312"/>
      <c r="G26" s="317"/>
      <c r="H26" s="317"/>
      <c r="I26" s="318"/>
      <c r="J26" s="356"/>
      <c r="K26" s="356"/>
      <c r="L26" s="179"/>
      <c r="M26" s="312"/>
      <c r="N26" s="318"/>
      <c r="O26" s="11"/>
      <c r="P26" s="312"/>
      <c r="Q26" s="317"/>
      <c r="R26" s="317"/>
      <c r="S26" s="318"/>
      <c r="T26" s="312"/>
      <c r="U26" s="318"/>
    </row>
    <row r="27" spans="2:22">
      <c r="B27" s="64">
        <v>4</v>
      </c>
      <c r="C27" s="11"/>
      <c r="D27" s="11"/>
      <c r="E27" s="11"/>
      <c r="F27" s="312"/>
      <c r="G27" s="317"/>
      <c r="H27" s="317"/>
      <c r="I27" s="318"/>
      <c r="J27" s="356"/>
      <c r="K27" s="356"/>
      <c r="L27" s="179"/>
      <c r="M27" s="312"/>
      <c r="N27" s="318"/>
      <c r="O27" s="11"/>
      <c r="P27" s="312"/>
      <c r="Q27" s="317"/>
      <c r="R27" s="317"/>
      <c r="S27" s="318"/>
      <c r="T27" s="312"/>
      <c r="U27" s="318"/>
    </row>
    <row r="28" spans="2:22">
      <c r="B28" s="64">
        <v>5</v>
      </c>
      <c r="C28" s="11"/>
      <c r="D28" s="11"/>
      <c r="E28" s="11"/>
      <c r="F28" s="312"/>
      <c r="G28" s="317"/>
      <c r="H28" s="317"/>
      <c r="I28" s="318"/>
      <c r="J28" s="356"/>
      <c r="K28" s="356"/>
      <c r="L28" s="179"/>
      <c r="M28" s="312"/>
      <c r="N28" s="318"/>
      <c r="O28" s="11"/>
      <c r="P28" s="312"/>
      <c r="Q28" s="317"/>
      <c r="R28" s="317"/>
      <c r="S28" s="318"/>
      <c r="T28" s="312"/>
      <c r="U28" s="318"/>
    </row>
    <row r="29" spans="2:22">
      <c r="B29" s="64">
        <v>6</v>
      </c>
      <c r="C29" s="11"/>
      <c r="D29" s="11"/>
      <c r="E29" s="11"/>
      <c r="F29" s="312"/>
      <c r="G29" s="317"/>
      <c r="H29" s="317"/>
      <c r="I29" s="318"/>
      <c r="J29" s="356"/>
      <c r="K29" s="356"/>
      <c r="L29" s="179"/>
      <c r="M29" s="312"/>
      <c r="N29" s="318"/>
      <c r="O29" s="11"/>
      <c r="P29" s="312"/>
      <c r="Q29" s="317"/>
      <c r="R29" s="317"/>
      <c r="S29" s="318"/>
      <c r="T29" s="312"/>
      <c r="U29" s="318"/>
    </row>
    <row r="30" spans="2:22">
      <c r="B30" s="64">
        <v>7</v>
      </c>
      <c r="C30" s="11"/>
      <c r="D30" s="11"/>
      <c r="E30" s="11"/>
      <c r="F30" s="312"/>
      <c r="G30" s="317"/>
      <c r="H30" s="317"/>
      <c r="I30" s="318"/>
      <c r="J30" s="356"/>
      <c r="K30" s="356"/>
      <c r="L30" s="179"/>
      <c r="M30" s="312"/>
      <c r="N30" s="318"/>
      <c r="O30" s="11"/>
      <c r="P30" s="312"/>
      <c r="Q30" s="317"/>
      <c r="R30" s="317"/>
      <c r="S30" s="318"/>
      <c r="T30" s="312"/>
      <c r="U30" s="318"/>
    </row>
    <row r="31" spans="2:22">
      <c r="B31" s="64">
        <v>8</v>
      </c>
      <c r="C31" s="11"/>
      <c r="D31" s="11"/>
      <c r="E31" s="11"/>
      <c r="F31" s="312"/>
      <c r="G31" s="317"/>
      <c r="H31" s="317"/>
      <c r="I31" s="318"/>
      <c r="J31" s="356"/>
      <c r="K31" s="356"/>
      <c r="L31" s="179"/>
      <c r="M31" s="312"/>
      <c r="N31" s="318"/>
      <c r="O31" s="11"/>
      <c r="P31" s="312"/>
      <c r="Q31" s="317"/>
      <c r="R31" s="317"/>
      <c r="S31" s="318"/>
      <c r="T31" s="312"/>
      <c r="U31" s="318"/>
    </row>
    <row r="32" spans="2:22">
      <c r="B32" s="64">
        <v>9</v>
      </c>
      <c r="C32" s="11"/>
      <c r="D32" s="11"/>
      <c r="E32" s="11"/>
      <c r="F32" s="312"/>
      <c r="G32" s="317"/>
      <c r="H32" s="317"/>
      <c r="I32" s="318"/>
      <c r="J32" s="356"/>
      <c r="K32" s="356"/>
      <c r="L32" s="179"/>
      <c r="M32" s="312"/>
      <c r="N32" s="318"/>
      <c r="O32" s="11"/>
      <c r="P32" s="312"/>
      <c r="Q32" s="317"/>
      <c r="R32" s="317"/>
      <c r="S32" s="318"/>
      <c r="T32" s="312"/>
      <c r="U32" s="318"/>
    </row>
    <row r="33" spans="2:21" ht="15" thickBot="1">
      <c r="B33" s="66">
        <v>10</v>
      </c>
      <c r="C33" s="67"/>
      <c r="D33" s="67"/>
      <c r="E33" s="67"/>
      <c r="F33" s="314"/>
      <c r="G33" s="319"/>
      <c r="H33" s="319"/>
      <c r="I33" s="316"/>
      <c r="J33" s="356"/>
      <c r="K33" s="356"/>
      <c r="L33" s="179"/>
      <c r="M33" s="314"/>
      <c r="N33" s="316"/>
      <c r="O33" s="67"/>
      <c r="P33" s="314"/>
      <c r="Q33" s="319"/>
      <c r="R33" s="319"/>
      <c r="S33" s="316"/>
      <c r="T33" s="314"/>
      <c r="U33" s="316"/>
    </row>
    <row r="36" spans="2:21">
      <c r="B36" s="358" t="s">
        <v>42</v>
      </c>
      <c r="C36" s="358"/>
      <c r="D36" s="358"/>
      <c r="E36" s="358"/>
      <c r="F36" s="358"/>
      <c r="G36" s="358"/>
      <c r="H36" s="358"/>
      <c r="I36" s="358"/>
      <c r="J36" s="358"/>
      <c r="K36" s="358"/>
      <c r="L36" s="358"/>
      <c r="M36" s="358"/>
    </row>
    <row r="37" spans="2:21" ht="15" customHeight="1">
      <c r="B37" s="303" t="s">
        <v>281</v>
      </c>
      <c r="C37" s="304"/>
      <c r="D37" s="304"/>
      <c r="E37" s="304"/>
      <c r="F37" s="304"/>
      <c r="G37" s="304"/>
      <c r="H37" s="304"/>
      <c r="I37" s="304"/>
      <c r="J37" s="304"/>
      <c r="K37" s="304"/>
      <c r="L37" s="304"/>
      <c r="M37" s="305"/>
    </row>
    <row r="38" spans="2:21">
      <c r="B38" s="306"/>
      <c r="C38" s="307"/>
      <c r="D38" s="307"/>
      <c r="E38" s="307"/>
      <c r="F38" s="307"/>
      <c r="G38" s="307"/>
      <c r="H38" s="307"/>
      <c r="I38" s="307"/>
      <c r="J38" s="307"/>
      <c r="K38" s="307"/>
      <c r="L38" s="307"/>
      <c r="M38" s="308"/>
    </row>
    <row r="39" spans="2:21">
      <c r="B39" s="306"/>
      <c r="C39" s="307"/>
      <c r="D39" s="307"/>
      <c r="E39" s="307"/>
      <c r="F39" s="307"/>
      <c r="G39" s="307"/>
      <c r="H39" s="307"/>
      <c r="I39" s="307"/>
      <c r="J39" s="307"/>
      <c r="K39" s="307"/>
      <c r="L39" s="307"/>
      <c r="M39" s="308"/>
    </row>
    <row r="40" spans="2:21">
      <c r="B40" s="306"/>
      <c r="C40" s="307"/>
      <c r="D40" s="307"/>
      <c r="E40" s="307"/>
      <c r="F40" s="307"/>
      <c r="G40" s="307"/>
      <c r="H40" s="307"/>
      <c r="I40" s="307"/>
      <c r="J40" s="307"/>
      <c r="K40" s="307"/>
      <c r="L40" s="307"/>
      <c r="M40" s="308"/>
    </row>
    <row r="41" spans="2:21">
      <c r="B41" s="306"/>
      <c r="C41" s="307"/>
      <c r="D41" s="307"/>
      <c r="E41" s="307"/>
      <c r="F41" s="307"/>
      <c r="G41" s="307"/>
      <c r="H41" s="307"/>
      <c r="I41" s="307"/>
      <c r="J41" s="307"/>
      <c r="K41" s="307"/>
      <c r="L41" s="307"/>
      <c r="M41" s="308"/>
    </row>
    <row r="42" spans="2:21">
      <c r="B42" s="306"/>
      <c r="C42" s="307"/>
      <c r="D42" s="307"/>
      <c r="E42" s="307"/>
      <c r="F42" s="307"/>
      <c r="G42" s="307"/>
      <c r="H42" s="307"/>
      <c r="I42" s="307"/>
      <c r="J42" s="307"/>
      <c r="K42" s="307"/>
      <c r="L42" s="307"/>
      <c r="M42" s="308"/>
    </row>
    <row r="43" spans="2:21">
      <c r="B43" s="306"/>
      <c r="C43" s="307"/>
      <c r="D43" s="307"/>
      <c r="E43" s="307"/>
      <c r="F43" s="307"/>
      <c r="G43" s="307"/>
      <c r="H43" s="307"/>
      <c r="I43" s="307"/>
      <c r="J43" s="307"/>
      <c r="K43" s="307"/>
      <c r="L43" s="307"/>
      <c r="M43" s="308"/>
    </row>
    <row r="44" spans="2:21">
      <c r="B44" s="306"/>
      <c r="C44" s="307"/>
      <c r="D44" s="307"/>
      <c r="E44" s="307"/>
      <c r="F44" s="307"/>
      <c r="G44" s="307"/>
      <c r="H44" s="307"/>
      <c r="I44" s="307"/>
      <c r="J44" s="307"/>
      <c r="K44" s="307"/>
      <c r="L44" s="307"/>
      <c r="M44" s="308"/>
    </row>
    <row r="45" spans="2:21">
      <c r="B45" s="306"/>
      <c r="C45" s="307"/>
      <c r="D45" s="307"/>
      <c r="E45" s="307"/>
      <c r="F45" s="307"/>
      <c r="G45" s="307"/>
      <c r="H45" s="307"/>
      <c r="I45" s="307"/>
      <c r="J45" s="307"/>
      <c r="K45" s="307"/>
      <c r="L45" s="307"/>
      <c r="M45" s="308"/>
    </row>
    <row r="46" spans="2:21">
      <c r="B46" s="309"/>
      <c r="C46" s="310"/>
      <c r="D46" s="310"/>
      <c r="E46" s="310"/>
      <c r="F46" s="310"/>
      <c r="G46" s="310"/>
      <c r="H46" s="310"/>
      <c r="I46" s="310"/>
      <c r="J46" s="310"/>
      <c r="K46" s="310"/>
      <c r="L46" s="310"/>
      <c r="M46" s="311"/>
    </row>
  </sheetData>
  <mergeCells count="76">
    <mergeCell ref="T23:U23"/>
    <mergeCell ref="B22:U22"/>
    <mergeCell ref="B36:M36"/>
    <mergeCell ref="B37:M46"/>
    <mergeCell ref="F33:I33"/>
    <mergeCell ref="M33:N33"/>
    <mergeCell ref="P33:S33"/>
    <mergeCell ref="T33:U33"/>
    <mergeCell ref="J32:K32"/>
    <mergeCell ref="J33:K33"/>
    <mergeCell ref="F32:I32"/>
    <mergeCell ref="M32:N32"/>
    <mergeCell ref="P32:S32"/>
    <mergeCell ref="T32:U32"/>
    <mergeCell ref="F31:I31"/>
    <mergeCell ref="M31:N31"/>
    <mergeCell ref="P31:S31"/>
    <mergeCell ref="T31:U31"/>
    <mergeCell ref="J30:K30"/>
    <mergeCell ref="J31:K31"/>
    <mergeCell ref="F30:I30"/>
    <mergeCell ref="M30:N30"/>
    <mergeCell ref="P30:S30"/>
    <mergeCell ref="T30:U30"/>
    <mergeCell ref="F29:I29"/>
    <mergeCell ref="M29:N29"/>
    <mergeCell ref="P29:S29"/>
    <mergeCell ref="T29:U29"/>
    <mergeCell ref="J28:K28"/>
    <mergeCell ref="J29:K29"/>
    <mergeCell ref="F28:I28"/>
    <mergeCell ref="M28:N28"/>
    <mergeCell ref="P28:S28"/>
    <mergeCell ref="T28:U28"/>
    <mergeCell ref="F27:I27"/>
    <mergeCell ref="M27:N27"/>
    <mergeCell ref="P27:S27"/>
    <mergeCell ref="T27:U27"/>
    <mergeCell ref="J26:K26"/>
    <mergeCell ref="J27:K27"/>
    <mergeCell ref="F26:I26"/>
    <mergeCell ref="M26:N26"/>
    <mergeCell ref="P26:S26"/>
    <mergeCell ref="T26:U26"/>
    <mergeCell ref="F25:I25"/>
    <mergeCell ref="M25:N25"/>
    <mergeCell ref="P25:S25"/>
    <mergeCell ref="T25:U25"/>
    <mergeCell ref="J24:K24"/>
    <mergeCell ref="J25:K25"/>
    <mergeCell ref="F24:I24"/>
    <mergeCell ref="M24:N24"/>
    <mergeCell ref="P24:S24"/>
    <mergeCell ref="T24:U24"/>
    <mergeCell ref="F23:I23"/>
    <mergeCell ref="M23:N23"/>
    <mergeCell ref="P23:S23"/>
    <mergeCell ref="J23:K23"/>
    <mergeCell ref="R8:R9"/>
    <mergeCell ref="S8:S9"/>
    <mergeCell ref="H8:H9"/>
    <mergeCell ref="L8:M8"/>
    <mergeCell ref="N8:O8"/>
    <mergeCell ref="P8:Q8"/>
    <mergeCell ref="T8:T9"/>
    <mergeCell ref="U8:U9"/>
    <mergeCell ref="B20:G20"/>
    <mergeCell ref="C5:K5"/>
    <mergeCell ref="B7:U7"/>
    <mergeCell ref="B8:B9"/>
    <mergeCell ref="C8:C9"/>
    <mergeCell ref="D8:D9"/>
    <mergeCell ref="E8:E9"/>
    <mergeCell ref="F8:F9"/>
    <mergeCell ref="G8:G9"/>
    <mergeCell ref="I8:J8"/>
  </mergeCells>
  <printOptions horizontalCentered="1"/>
  <pageMargins left="0.7" right="0.7" top="0.75" bottom="0.75" header="0.3" footer="0.3"/>
  <pageSetup scale="37" fitToHeight="0" orientation="landscape" horizontalDpi="1200" verticalDpi="1200" r:id="rId1"/>
  <headerFooter scaleWithDoc="0">
    <oddHeader xml:space="preserve">&amp;L&amp;"Arial Black,Bold"&amp;K00527B&amp;G&amp;R&amp;"-,Bold"&amp;12&amp;K00527BMedicaid Enterprise Data Solution RFP </oddHeader>
    <oddFooter>&amp;L&amp;"-,Italic"&amp;F
&amp;A&amp;C&amp;"-,Italic"Page &amp;P of &amp;N&amp;R&amp;"-,Italic"Printed: &amp;D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8BF447C7F4954A940D2EEC255F1B07" ma:contentTypeVersion="8" ma:contentTypeDescription="Create a new document." ma:contentTypeScope="" ma:versionID="93bf9a8e1839919d94566bcddf3628f6">
  <xsd:schema xmlns:xsd="http://www.w3.org/2001/XMLSchema" xmlns:xs="http://www.w3.org/2001/XMLSchema" xmlns:p="http://schemas.microsoft.com/office/2006/metadata/properties" xmlns:ns2="73a0d3a8-cdd1-4fab-99f0-7ae5821cefe2" xmlns:ns3="ed8a6e34-7644-4a2d-b1f5-439c23eb558b" targetNamespace="http://schemas.microsoft.com/office/2006/metadata/properties" ma:root="true" ma:fieldsID="189f1383b7864bcfc020bdf6f1bacb00" ns2:_="" ns3:_="">
    <xsd:import namespace="73a0d3a8-cdd1-4fab-99f0-7ae5821cefe2"/>
    <xsd:import namespace="ed8a6e34-7644-4a2d-b1f5-439c23eb55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0d3a8-cdd1-4fab-99f0-7ae5821ce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8a6e34-7644-4a2d-b1f5-439c23eb55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A33DF9-B104-45E3-A33C-0F6A955FC236}"/>
</file>

<file path=customXml/itemProps2.xml><?xml version="1.0" encoding="utf-8"?>
<ds:datastoreItem xmlns:ds="http://schemas.openxmlformats.org/officeDocument/2006/customXml" ds:itemID="{ABF7E281-7542-4329-864D-ECFB23711999}"/>
</file>

<file path=customXml/itemProps3.xml><?xml version="1.0" encoding="utf-8"?>
<ds:datastoreItem xmlns:ds="http://schemas.openxmlformats.org/officeDocument/2006/customXml" ds:itemID="{C1795B5E-3EF4-4E9F-A8A8-0F4B1C7652E7}"/>
</file>

<file path=docProps/app.xml><?xml version="1.0" encoding="utf-8"?>
<Properties xmlns="http://schemas.openxmlformats.org/officeDocument/2006/extended-properties" xmlns:vt="http://schemas.openxmlformats.org/officeDocument/2006/docPropsVTypes">
  <Application>Microsoft Excel Online</Application>
  <Manager>mmosher@berrydunn.com</Manager>
  <Company>BerryDunn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
  <cp:revision/>
  <dcterms:created xsi:type="dcterms:W3CDTF">2018-06-27T15:28:04Z</dcterms:created>
  <dcterms:modified xsi:type="dcterms:W3CDTF">2021-07-15T13:46:31Z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0x010100BB8BF447C7F4954A940D2EEC255F1B07</vt:lpwstr>
  </property>
</Properties>
</file>